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950"/>
  </bookViews>
  <sheets>
    <sheet name="ปิดรายได้และคชจ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39" i="1" l="1"/>
  <c r="H139" i="1"/>
  <c r="G139" i="1"/>
  <c r="E139" i="1"/>
  <c r="D138" i="1"/>
  <c r="F138" i="1" s="1"/>
  <c r="J138" i="1" s="1"/>
  <c r="D137" i="1"/>
  <c r="F137" i="1" s="1"/>
  <c r="J137" i="1" s="1"/>
  <c r="D136" i="1"/>
  <c r="F136" i="1" s="1"/>
  <c r="J136" i="1" s="1"/>
  <c r="D135" i="1"/>
  <c r="F135" i="1" s="1"/>
  <c r="J135" i="1" s="1"/>
  <c r="D134" i="1"/>
  <c r="F134" i="1" s="1"/>
  <c r="J134" i="1" s="1"/>
  <c r="D133" i="1"/>
  <c r="F133" i="1" s="1"/>
  <c r="J133" i="1" s="1"/>
  <c r="F132" i="1"/>
  <c r="J132" i="1" s="1"/>
  <c r="D132" i="1"/>
  <c r="D131" i="1"/>
  <c r="F131" i="1" s="1"/>
  <c r="J131" i="1" s="1"/>
  <c r="D130" i="1"/>
  <c r="F130" i="1" s="1"/>
  <c r="J130" i="1" s="1"/>
  <c r="F129" i="1"/>
  <c r="I127" i="1"/>
  <c r="H127" i="1"/>
  <c r="G127" i="1"/>
  <c r="E127" i="1"/>
  <c r="D126" i="1"/>
  <c r="F126" i="1" s="1"/>
  <c r="J126" i="1" s="1"/>
  <c r="D125" i="1"/>
  <c r="F125" i="1" s="1"/>
  <c r="J125" i="1" s="1"/>
  <c r="F124" i="1"/>
  <c r="J124" i="1" s="1"/>
  <c r="D124" i="1"/>
  <c r="D123" i="1"/>
  <c r="F123" i="1" s="1"/>
  <c r="J123" i="1" s="1"/>
  <c r="D122" i="1"/>
  <c r="F122" i="1" s="1"/>
  <c r="J122" i="1" s="1"/>
  <c r="D121" i="1"/>
  <c r="F121" i="1" s="1"/>
  <c r="J121" i="1" s="1"/>
  <c r="D120" i="1"/>
  <c r="F120" i="1" s="1"/>
  <c r="J120" i="1" s="1"/>
  <c r="D119" i="1"/>
  <c r="F119" i="1" s="1"/>
  <c r="J119" i="1" s="1"/>
  <c r="D118" i="1"/>
  <c r="F118" i="1" s="1"/>
  <c r="J118" i="1" s="1"/>
  <c r="F117" i="1"/>
  <c r="J117" i="1" s="1"/>
  <c r="D117" i="1"/>
  <c r="D116" i="1"/>
  <c r="F116" i="1" s="1"/>
  <c r="J116" i="1" s="1"/>
  <c r="D115" i="1"/>
  <c r="D114" i="1"/>
  <c r="F114" i="1" s="1"/>
  <c r="J114" i="1" s="1"/>
  <c r="D113" i="1"/>
  <c r="F113" i="1" s="1"/>
  <c r="J113" i="1" s="1"/>
  <c r="F112" i="1"/>
  <c r="J112" i="1" s="1"/>
  <c r="D111" i="1"/>
  <c r="F111" i="1" s="1"/>
  <c r="I102" i="1"/>
  <c r="G102" i="1"/>
  <c r="E102" i="1"/>
  <c r="D101" i="1"/>
  <c r="F101" i="1" s="1"/>
  <c r="J101" i="1" s="1"/>
  <c r="D100" i="1"/>
  <c r="F100" i="1" s="1"/>
  <c r="J100" i="1" s="1"/>
  <c r="D99" i="1"/>
  <c r="F99" i="1" s="1"/>
  <c r="J99" i="1" s="1"/>
  <c r="D98" i="1"/>
  <c r="F98" i="1" s="1"/>
  <c r="J98" i="1" s="1"/>
  <c r="D97" i="1"/>
  <c r="F97" i="1" s="1"/>
  <c r="J97" i="1" s="1"/>
  <c r="D96" i="1"/>
  <c r="F96" i="1" s="1"/>
  <c r="J96" i="1" s="1"/>
  <c r="D95" i="1"/>
  <c r="F95" i="1" s="1"/>
  <c r="J95" i="1" s="1"/>
  <c r="D94" i="1"/>
  <c r="F94" i="1" s="1"/>
  <c r="J94" i="1" s="1"/>
  <c r="D93" i="1"/>
  <c r="F93" i="1" s="1"/>
  <c r="J93" i="1" s="1"/>
  <c r="D92" i="1"/>
  <c r="F92" i="1" s="1"/>
  <c r="J92" i="1" s="1"/>
  <c r="D91" i="1"/>
  <c r="F91" i="1" s="1"/>
  <c r="J91" i="1" s="1"/>
  <c r="H87" i="1"/>
  <c r="G87" i="1"/>
  <c r="C87" i="1"/>
  <c r="D86" i="1"/>
  <c r="F86" i="1" s="1"/>
  <c r="J86" i="1" s="1"/>
  <c r="D85" i="1"/>
  <c r="F85" i="1" s="1"/>
  <c r="J85" i="1" s="1"/>
  <c r="D84" i="1"/>
  <c r="F84" i="1" s="1"/>
  <c r="H82" i="1"/>
  <c r="G82" i="1"/>
  <c r="C82" i="1"/>
  <c r="D81" i="1"/>
  <c r="F81" i="1" s="1"/>
  <c r="J81" i="1" s="1"/>
  <c r="D80" i="1"/>
  <c r="I78" i="1"/>
  <c r="H78" i="1"/>
  <c r="G78" i="1"/>
  <c r="E78" i="1"/>
  <c r="C78" i="1"/>
  <c r="F77" i="1"/>
  <c r="J77" i="1" s="1"/>
  <c r="D76" i="1"/>
  <c r="F76" i="1" s="1"/>
  <c r="J76" i="1" s="1"/>
  <c r="D75" i="1"/>
  <c r="F75" i="1" s="1"/>
  <c r="J75" i="1" s="1"/>
  <c r="D74" i="1"/>
  <c r="F74" i="1" s="1"/>
  <c r="J74" i="1" s="1"/>
  <c r="D73" i="1"/>
  <c r="F73" i="1" s="1"/>
  <c r="J73" i="1" s="1"/>
  <c r="D72" i="1"/>
  <c r="F72" i="1" s="1"/>
  <c r="J72" i="1" s="1"/>
  <c r="D71" i="1"/>
  <c r="F71" i="1" s="1"/>
  <c r="J71" i="1" s="1"/>
  <c r="D70" i="1"/>
  <c r="F70" i="1" s="1"/>
  <c r="J70" i="1" s="1"/>
  <c r="D69" i="1"/>
  <c r="F69" i="1" s="1"/>
  <c r="J69" i="1" s="1"/>
  <c r="D68" i="1"/>
  <c r="F68" i="1" s="1"/>
  <c r="J68" i="1" s="1"/>
  <c r="D67" i="1"/>
  <c r="F67" i="1" s="1"/>
  <c r="J67" i="1" s="1"/>
  <c r="D66" i="1"/>
  <c r="F66" i="1" s="1"/>
  <c r="J66" i="1" s="1"/>
  <c r="D65" i="1"/>
  <c r="F65" i="1" s="1"/>
  <c r="J65" i="1" s="1"/>
  <c r="D64" i="1"/>
  <c r="F64" i="1" s="1"/>
  <c r="J64" i="1" s="1"/>
  <c r="D63" i="1"/>
  <c r="F63" i="1" s="1"/>
  <c r="J63" i="1" s="1"/>
  <c r="D62" i="1"/>
  <c r="F62" i="1" s="1"/>
  <c r="J62" i="1" s="1"/>
  <c r="D61" i="1"/>
  <c r="F61" i="1" s="1"/>
  <c r="J61" i="1" s="1"/>
  <c r="D60" i="1"/>
  <c r="F60" i="1" s="1"/>
  <c r="J60" i="1" s="1"/>
  <c r="D59" i="1"/>
  <c r="F59" i="1" s="1"/>
  <c r="J59" i="1" s="1"/>
  <c r="D58" i="1"/>
  <c r="I56" i="1"/>
  <c r="H56" i="1"/>
  <c r="G56" i="1"/>
  <c r="E56" i="1"/>
  <c r="E140" i="1" s="1"/>
  <c r="C56" i="1"/>
  <c r="D55" i="1"/>
  <c r="F55" i="1" s="1"/>
  <c r="J55" i="1" s="1"/>
  <c r="D54" i="1"/>
  <c r="F54" i="1" s="1"/>
  <c r="J54" i="1" s="1"/>
  <c r="D53" i="1"/>
  <c r="J23" i="1"/>
  <c r="H23" i="1"/>
  <c r="F23" i="1"/>
  <c r="I22" i="1"/>
  <c r="E22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G6" i="1"/>
  <c r="D6" i="1"/>
  <c r="C6" i="1"/>
  <c r="G5" i="1"/>
  <c r="D5" i="1"/>
  <c r="C5" i="1"/>
  <c r="G4" i="1"/>
  <c r="D4" i="1"/>
  <c r="C4" i="1"/>
  <c r="E4" i="1" s="1"/>
  <c r="D23" i="1" l="1"/>
  <c r="D82" i="1"/>
  <c r="G23" i="1"/>
  <c r="E5" i="1"/>
  <c r="I5" i="1" s="1"/>
  <c r="G140" i="1"/>
  <c r="F80" i="1"/>
  <c r="J80" i="1" s="1"/>
  <c r="E6" i="1"/>
  <c r="I6" i="1" s="1"/>
  <c r="D56" i="1"/>
  <c r="E9" i="1"/>
  <c r="I9" i="1" s="1"/>
  <c r="E13" i="1"/>
  <c r="I13" i="1" s="1"/>
  <c r="E17" i="1"/>
  <c r="I17" i="1" s="1"/>
  <c r="E21" i="1"/>
  <c r="I21" i="1" s="1"/>
  <c r="E10" i="1"/>
  <c r="I10" i="1" s="1"/>
  <c r="E14" i="1"/>
  <c r="I14" i="1" s="1"/>
  <c r="E18" i="1"/>
  <c r="I18" i="1" s="1"/>
  <c r="F53" i="1"/>
  <c r="F56" i="1" s="1"/>
  <c r="H140" i="1"/>
  <c r="D127" i="1"/>
  <c r="I140" i="1"/>
  <c r="E7" i="1"/>
  <c r="I7" i="1" s="1"/>
  <c r="E11" i="1"/>
  <c r="I11" i="1" s="1"/>
  <c r="E15" i="1"/>
  <c r="I15" i="1" s="1"/>
  <c r="E19" i="1"/>
  <c r="I19" i="1" s="1"/>
  <c r="D78" i="1"/>
  <c r="E8" i="1"/>
  <c r="I8" i="1" s="1"/>
  <c r="E12" i="1"/>
  <c r="I12" i="1" s="1"/>
  <c r="E16" i="1"/>
  <c r="I16" i="1" s="1"/>
  <c r="E20" i="1"/>
  <c r="I20" i="1" s="1"/>
  <c r="D87" i="1"/>
  <c r="C140" i="1"/>
  <c r="J82" i="1"/>
  <c r="F102" i="1"/>
  <c r="I4" i="1"/>
  <c r="J102" i="1"/>
  <c r="F139" i="1"/>
  <c r="J111" i="1"/>
  <c r="J139" i="1"/>
  <c r="F87" i="1"/>
  <c r="C23" i="1"/>
  <c r="D102" i="1"/>
  <c r="D139" i="1"/>
  <c r="F58" i="1"/>
  <c r="J84" i="1"/>
  <c r="J87" i="1" s="1"/>
  <c r="F115" i="1"/>
  <c r="J115" i="1" s="1"/>
  <c r="F82" i="1"/>
  <c r="I23" i="1" l="1"/>
  <c r="D140" i="1"/>
  <c r="J53" i="1"/>
  <c r="J56" i="1" s="1"/>
  <c r="E23" i="1"/>
  <c r="J58" i="1"/>
  <c r="J78" i="1" s="1"/>
  <c r="J140" i="1" s="1"/>
  <c r="F78" i="1"/>
  <c r="J127" i="1"/>
  <c r="F127" i="1"/>
  <c r="F140" i="1" l="1"/>
</calcChain>
</file>

<file path=xl/sharedStrings.xml><?xml version="1.0" encoding="utf-8"?>
<sst xmlns="http://schemas.openxmlformats.org/spreadsheetml/2006/main" count="153" uniqueCount="103">
  <si>
    <t>ค่าใช้จ่ายของเทศบาลเมืองแม่โจ้ ข้อมูล ณ วันที่ 30 กันยายน 2561</t>
  </si>
  <si>
    <t>รายการ</t>
  </si>
  <si>
    <t>รับ-จ่ายระหว่างงวด</t>
  </si>
  <si>
    <t>งบทดลองก่อนปิดบัญชี (30 ก.ย.61)</t>
  </si>
  <si>
    <t>รายการปรับปรุง(ก่อนปิดบัญชี)</t>
  </si>
  <si>
    <t xml:space="preserve">งบทดลองหลังปิดบัญชี  </t>
  </si>
  <si>
    <t>เดบิต</t>
  </si>
  <si>
    <t>เครดิต</t>
  </si>
  <si>
    <t>งบกลาง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</si>
  <si>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</si>
  <si>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</si>
  <si>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</si>
  <si>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</si>
  <si>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</si>
  <si>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</si>
  <si>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</si>
  <si>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</si>
  <si>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</si>
  <si>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</si>
  <si>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เงินอุดหนุนระบุวัตถุประสงค์-ค่าเบี้ยยังชีพผู้พิการ</t>
  </si>
  <si>
    <t>เงินอุดหนุนระบุวัตถุประสงค์-ค่าตอบแทนผู้ดูแลเด็ก</t>
  </si>
  <si>
    <t>เงินอุดหนุนระบุวัตถุประสงค์-เงินเดือนครูผู้ดูแลเด็ก</t>
  </si>
  <si>
    <t>เงินอุดหนุนระบุวัตถุประสงค์-ประกันสังคมผู้ดูแลเด็ก</t>
  </si>
  <si>
    <t>เงินอุดหนุนระบุวัตถุประสงค์-สวัสดิการผู้ดูแลเด็ก</t>
  </si>
  <si>
    <t>เงินอุดหนุนระบุวัตถุประสงค์-สื่อการเรียนการสอน</t>
  </si>
  <si>
    <t>เงินอุดหนุนระบุวัตถุประสงค์-โครงการบำบัดและฟื้นฟูยาเสพติด</t>
  </si>
  <si>
    <t>เงินอุดหนุนเฉพาะกิจ-โครงการก่อสร้างฯ</t>
  </si>
  <si>
    <t>รายได้ของเทศบาลเมืองแม่โจ้ ข้อมูล ณ วันที่ 30 กันยายน 2561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</si>
  <si>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</si>
  <si>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</si>
  <si>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</si>
  <si>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</si>
  <si>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รวมเงิน</t>
  </si>
  <si>
    <t>หมวดค่าธรรมเนียมค่าปรับและใบอนุญาต</t>
  </si>
  <si>
    <t>ค่าธรรมเนียมอนุญาตขายสุรา</t>
  </si>
  <si>
    <t>ค่าธรรมเนียมใบอนุญาตก่อสร้างอาคาร</t>
  </si>
  <si>
    <t>ค่าธรรมเนียมเก็บขยะมูลฝอย</t>
  </si>
  <si>
    <t>ค่าธรรมเนียมทะเบียนราษฎร์</t>
  </si>
  <si>
    <t>ค่าธรรมเนียมทะเบียนพาณิชย์</t>
  </si>
  <si>
    <t>ค่าธรรมเนียมผู้รับจ้างให้บริการ</t>
  </si>
  <si>
    <t>ค่าธรรมเนียมอื่น ๆ</t>
  </si>
  <si>
    <t>ค่าธรรมเนียมใบอนุญาตโฆษณาใช้เสียง</t>
  </si>
  <si>
    <t>ค่าปรับผู้กระทำผิดกฎหมายจราจร</t>
  </si>
  <si>
    <t>ค่าปรับผิดสัญญา</t>
  </si>
  <si>
    <t>ค่าปรับผู้กระทำผิดกฎหมายรักษาความสะอาด</t>
  </si>
  <si>
    <t>ค่าปรับอื่น ๆ</t>
  </si>
  <si>
    <t>ค่าใบอนุญาตตลาดเอกชน</t>
  </si>
  <si>
    <t>ค่าใบอนุญาตจัดตั้งสถานที่จำหน่ายอาหาร</t>
  </si>
  <si>
    <t>ค่าใบอนุญาตเกี่ยวกับการควบคุมอาคาร</t>
  </si>
  <si>
    <t>ค่าใบอนุญาตอื่น ๆ</t>
  </si>
  <si>
    <t>ค่าธรรมเนียมเก็บและขนอุจจาระหรือสิ่งปฏิกูล</t>
  </si>
  <si>
    <t>ค่าใบอนุญาตจำหน่ายสินค้าในทางสาธารณะ</t>
  </si>
  <si>
    <t>ค่าใบอนุญาตประกอบการค้าที่เป็นอันตรายต่อสุขภาพ</t>
  </si>
  <si>
    <t>ค่าปรับผู้กระทำผิดข้อบังคับท้องถิ่น</t>
  </si>
  <si>
    <t>หมวดรายได้จากทรัพย์สิน</t>
  </si>
  <si>
    <t>ค่าดอกเบี้ยเงินฝากธนาคาร</t>
  </si>
  <si>
    <t>ค่าดอกเบี้ยเงินฝาก ก.ส.ท.</t>
  </si>
  <si>
    <t>หมวดเบ็ดเตล็ด</t>
  </si>
  <si>
    <t>ค่าขายแบบแปลน</t>
  </si>
  <si>
    <t>รายได้เบ็ดเตล็ด</t>
  </si>
  <si>
    <t>เงินที่มีผู้อุทิศให้</t>
  </si>
  <si>
    <t>ภาษีที่ได้รับการจัดสรรจากรัฐบาล</t>
  </si>
  <si>
    <t>ภาษีรถยนต์และล้อเลื่อน</t>
  </si>
  <si>
    <t>ภาษีสุรา</t>
  </si>
  <si>
    <t>งบทดลองก่อนปิดบัญชี (30 ก.ย.60)</t>
  </si>
  <si>
    <t>ภาษีสรรพสามิต</t>
  </si>
  <si>
    <t>ภาษีมูลค่าเพิ่มตาม พ.ร.บ.กำหนดแผนฯ</t>
  </si>
  <si>
    <t>ภาษีมูลค่าเพิ่ม ตามประมวลรัษฎากร 5%</t>
  </si>
  <si>
    <t>ภาษีมูลค่าเพิ่ม 1 ใน 9</t>
  </si>
  <si>
    <t>ภาษีธุรกิจเฉพาะ</t>
  </si>
  <si>
    <t>ค่าธรรมเนียมจดทะเบียนสิทธินิติกรรม</t>
  </si>
  <si>
    <t>ค่าภาคหลวงแร่</t>
  </si>
  <si>
    <t>ค่าภาคหลวงปิโตเลียม</t>
  </si>
  <si>
    <t>ค่าภาคหลวงและค่าธรรมเนียมป่าไม้</t>
  </si>
  <si>
    <t>หมวดเงินอุดหนุนทั่วไป</t>
  </si>
  <si>
    <t>เงินอุดหนุนทั่วไป-ตามอำนาจหน้าที่ฯ</t>
  </si>
  <si>
    <t>เงินอุดหนุนทั่วไป-กระจายอำนาจ</t>
  </si>
  <si>
    <t xml:space="preserve">1. เงินอุดหนุนทั่วไป </t>
  </si>
  <si>
    <t>(1) เงินอุดหนุนสำหรับดำเนินการตามอำนาจหน้าที่ ฯ</t>
  </si>
  <si>
    <t>(2) เงินอุดหนุนสำหรับสนับสนุนอาหารเสริม(นม)</t>
  </si>
  <si>
    <t>(3) เงินอุดหนุนสำหรับสนับสนุนอาหารกลางวัน</t>
  </si>
  <si>
    <t>(3)  เงินอุดหนุนค่าใช้จ่ายในการจัดการศึกษาศูนย์พัฒนาเด็กเล็ก</t>
  </si>
  <si>
    <t>(4) เงินอุดหนุนสำหรับศูนย์พัฒนาเด็กเล็ก(เงินเดือน,ค่าตอบแทน)</t>
  </si>
  <si>
    <t>(5) เงินอุดหนุนสำหรับส่งเสริมศักยภาพการจัดการศึกษาท้องถิ่น</t>
  </si>
  <si>
    <t>(6) เงินอุดหนุนสนับสนุนการดำเนินการสาธารณสุขฯ(อสม.)</t>
  </si>
  <si>
    <t>(7) เงินอุดหนุนสำหรับการสงเคราะห์เบี้ยยังชีพผู้สูงอายุ</t>
  </si>
  <si>
    <t>(8) เงินอุดหนุนสำหรับการสงเคราะห์เบี้ยยังชีพผู้พิการ</t>
  </si>
  <si>
    <t>(9) เงินอุดหนุนสำหรับการสงเคราะห์เบี้ยยังชีพผู้ป่วยเอดส์</t>
  </si>
  <si>
    <t>(10) เงินอุดหนุนสำหรับการดำเนินงานตามโครงการพระราชดำริฯ</t>
  </si>
  <si>
    <t>(11) เงินอุดหนุนสำหรับสำรวจข้อมูลจำนวนสัตว์ฯ</t>
  </si>
  <si>
    <t>(12) เงินอุดหนุนสำหรับขับเคลื่อนโครงการสัตว์ปลอดโรคฯ</t>
  </si>
  <si>
    <t>เงินอุดหนุนระบุวัตถุประสงค์/เฉพาะกิจ</t>
  </si>
  <si>
    <t xml:space="preserve"> (1)  เพื่อพัฒนาประเทศชาติ</t>
  </si>
  <si>
    <t xml:space="preserve"> (2) ค่าเบี้ยยังชีพผู้สูงอายุ</t>
  </si>
  <si>
    <t xml:space="preserve"> (3) เบี้ยยังชีพผู้พิการ</t>
  </si>
  <si>
    <t xml:space="preserve"> (4) เงินเดือนข้าราชการครู</t>
  </si>
  <si>
    <t>(5) ค่าตอบแทนผู้ดูแลเด็ก</t>
  </si>
  <si>
    <t xml:space="preserve"> (6) ประกันสังคมผู้ดูแลเด็ก</t>
  </si>
  <si>
    <t xml:space="preserve"> (7) สวัสดิการผู้ดูแลเด็ก</t>
  </si>
  <si>
    <t xml:space="preserve"> (8) ค่าจัดการเรียนการสอน</t>
  </si>
  <si>
    <t xml:space="preserve"> (9) โครงการแก้ไขปัญหายาเสพติด</t>
  </si>
  <si>
    <t xml:space="preserve"> (1) โครงการก่อสร้างฯ</t>
  </si>
  <si>
    <t>รวมรายรับทั้งสิ้น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</si>
</sst>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[$-187041E]d\ mmm\ yy;@"/>
    <numFmt numFmtId="189" formatCode="[$-107041E]d\ mmm\ yy;@"/>
  </numFmts>
  <fonts count="11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</font>
    <font>
      <sz val="14"/>
      <name val="TH SarabunPSK"/>
      <family val="2"/>
    </font>
    <font>
      <sz val="10"/>
      <name val="Arial"/>
      <family val="2"/>
    </font>
    <font>
      <u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u/>
      <sz val="13"/>
      <color indexed="8"/>
      <name val="TH SarabunPSK"/>
      <family val="2"/>
    </font>
    <font>
      <sz val="13"/>
      <name val="TH Niramit A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187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187" fontId="3" fillId="0" borderId="2" xfId="2" applyFont="1" applyBorder="1" applyAlignment="1">
      <alignment horizontal="center" vertical="center"/>
    </xf>
    <xf numFmtId="187" fontId="3" fillId="0" borderId="3" xfId="2" applyFont="1" applyBorder="1" applyAlignment="1">
      <alignment horizontal="center"/>
    </xf>
    <xf numFmtId="187" fontId="3" fillId="0" borderId="4" xfId="2" applyFont="1" applyBorder="1" applyAlignment="1">
      <alignment horizontal="center"/>
    </xf>
    <xf numFmtId="187" fontId="3" fillId="0" borderId="5" xfId="2" applyFont="1" applyBorder="1" applyAlignment="1">
      <alignment horizontal="center"/>
    </xf>
    <xf numFmtId="187" fontId="3" fillId="0" borderId="6" xfId="2" applyFont="1" applyBorder="1" applyAlignment="1">
      <alignment horizontal="center" vertical="center"/>
    </xf>
    <xf numFmtId="187" fontId="3" fillId="0" borderId="5" xfId="2" applyFont="1" applyBorder="1" applyAlignment="1">
      <alignment horizontal="center"/>
    </xf>
    <xf numFmtId="187" fontId="3" fillId="0" borderId="5" xfId="2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/>
    <xf numFmtId="0" fontId="3" fillId="0" borderId="5" xfId="0" applyFont="1" applyBorder="1"/>
    <xf numFmtId="187" fontId="3" fillId="0" borderId="7" xfId="2" applyFont="1" applyBorder="1" applyAlignment="1">
      <alignment horizontal="center"/>
    </xf>
    <xf numFmtId="187" fontId="3" fillId="0" borderId="8" xfId="2" applyFont="1" applyBorder="1" applyAlignment="1">
      <alignment horizontal="center" vertical="center"/>
    </xf>
    <xf numFmtId="187" fontId="3" fillId="0" borderId="9" xfId="2" applyFont="1" applyBorder="1" applyAlignment="1">
      <alignment horizontal="center"/>
    </xf>
    <xf numFmtId="187" fontId="3" fillId="0" borderId="0" xfId="2" applyFont="1" applyBorder="1" applyAlignment="1">
      <alignment horizontal="center" vertical="center"/>
    </xf>
    <xf numFmtId="187" fontId="3" fillId="0" borderId="0" xfId="2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187" fontId="3" fillId="0" borderId="10" xfId="2" applyFont="1" applyBorder="1"/>
    <xf numFmtId="187" fontId="3" fillId="0" borderId="11" xfId="2" applyNumberFormat="1" applyFont="1" applyBorder="1"/>
    <xf numFmtId="0" fontId="3" fillId="0" borderId="11" xfId="0" applyFont="1" applyBorder="1"/>
    <xf numFmtId="187" fontId="3" fillId="0" borderId="5" xfId="2" applyFont="1" applyBorder="1"/>
    <xf numFmtId="187" fontId="3" fillId="0" borderId="4" xfId="2" applyNumberFormat="1" applyFont="1" applyBorder="1"/>
    <xf numFmtId="187" fontId="3" fillId="0" borderId="5" xfId="0" applyNumberFormat="1" applyFont="1" applyBorder="1"/>
    <xf numFmtId="187" fontId="3" fillId="0" borderId="5" xfId="1" applyFont="1" applyBorder="1"/>
    <xf numFmtId="43" fontId="3" fillId="0" borderId="5" xfId="0" applyNumberFormat="1" applyFont="1" applyBorder="1"/>
    <xf numFmtId="0" fontId="3" fillId="0" borderId="7" xfId="0" applyFont="1" applyBorder="1"/>
    <xf numFmtId="187" fontId="3" fillId="0" borderId="7" xfId="1" applyFont="1" applyBorder="1"/>
    <xf numFmtId="0" fontId="3" fillId="0" borderId="8" xfId="0" applyFont="1" applyBorder="1" applyAlignment="1">
      <alignment horizontal="right"/>
    </xf>
    <xf numFmtId="187" fontId="3" fillId="0" borderId="9" xfId="0" applyNumberFormat="1" applyFont="1" applyBorder="1"/>
    <xf numFmtId="187" fontId="3" fillId="0" borderId="1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187" fontId="3" fillId="0" borderId="10" xfId="2" applyNumberFormat="1" applyFont="1" applyBorder="1"/>
    <xf numFmtId="187" fontId="3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2" xfId="0" applyFont="1" applyBorder="1"/>
    <xf numFmtId="187" fontId="3" fillId="0" borderId="9" xfId="2" applyFont="1" applyBorder="1"/>
    <xf numFmtId="187" fontId="3" fillId="0" borderId="12" xfId="2" applyNumberFormat="1" applyFont="1" applyBorder="1"/>
    <xf numFmtId="0" fontId="5" fillId="0" borderId="3" xfId="0" applyFont="1" applyBorder="1" applyAlignment="1">
      <alignment horizontal="left" indent="1"/>
    </xf>
    <xf numFmtId="187" fontId="3" fillId="0" borderId="12" xfId="2" applyFont="1" applyBorder="1"/>
    <xf numFmtId="187" fontId="3" fillId="0" borderId="7" xfId="2" applyFont="1" applyBorder="1"/>
    <xf numFmtId="0" fontId="3" fillId="0" borderId="13" xfId="0" applyFont="1" applyBorder="1"/>
    <xf numFmtId="187" fontId="3" fillId="0" borderId="13" xfId="0" applyNumberFormat="1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4" xfId="0" applyFont="1" applyBorder="1" applyAlignment="1">
      <alignment horizontal="right"/>
    </xf>
    <xf numFmtId="0" fontId="3" fillId="0" borderId="14" xfId="0" applyFont="1" applyBorder="1"/>
    <xf numFmtId="187" fontId="3" fillId="0" borderId="14" xfId="2" applyNumberFormat="1" applyFont="1" applyBorder="1"/>
    <xf numFmtId="187" fontId="3" fillId="0" borderId="14" xfId="2" applyFont="1" applyBorder="1"/>
    <xf numFmtId="0" fontId="3" fillId="0" borderId="0" xfId="0" applyFont="1" applyBorder="1" applyAlignment="1">
      <alignment horizontal="right"/>
    </xf>
    <xf numFmtId="187" fontId="3" fillId="0" borderId="0" xfId="2" applyNumberFormat="1" applyFont="1" applyBorder="1"/>
    <xf numFmtId="187" fontId="3" fillId="0" borderId="0" xfId="2" applyFont="1" applyBorder="1"/>
    <xf numFmtId="187" fontId="3" fillId="0" borderId="5" xfId="2" applyNumberFormat="1" applyFont="1" applyBorder="1"/>
    <xf numFmtId="0" fontId="3" fillId="0" borderId="15" xfId="0" applyFont="1" applyBorder="1"/>
    <xf numFmtId="0" fontId="7" fillId="0" borderId="15" xfId="0" applyFont="1" applyBorder="1"/>
    <xf numFmtId="0" fontId="8" fillId="0" borderId="5" xfId="0" applyFont="1" applyBorder="1"/>
    <xf numFmtId="0" fontId="8" fillId="0" borderId="7" xfId="0" quotePrefix="1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187" fontId="3" fillId="0" borderId="13" xfId="1" applyFont="1" applyBorder="1"/>
    <xf numFmtId="0" fontId="9" fillId="0" borderId="5" xfId="0" applyFont="1" applyBorder="1" applyAlignment="1">
      <alignment horizontal="left"/>
    </xf>
    <xf numFmtId="187" fontId="3" fillId="0" borderId="13" xfId="2" applyNumberFormat="1" applyFont="1" applyBorder="1"/>
    <xf numFmtId="0" fontId="10" fillId="0" borderId="5" xfId="0" applyFont="1" applyBorder="1"/>
    <xf numFmtId="0" fontId="3" fillId="0" borderId="16" xfId="0" applyFont="1" applyBorder="1" applyAlignment="1">
      <alignment horizontal="center"/>
    </xf>
    <xf numFmtId="187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188" fontId="3" fillId="0" borderId="0" xfId="0" applyNumberFormat="1" applyFont="1"/>
    <xf numFmtId="189" fontId="3" fillId="0" borderId="0" xfId="0" applyNumberFormat="1" applyFont="1"/>
  </cellXfs>
  <cellStyles count="9">
    <cellStyle name="Comma" xfId="1" builtinId="3"/>
    <cellStyle name="Comma 2" xfId="3"/>
    <cellStyle name="Normal" xfId="0" builtinId="0"/>
    <cellStyle name="Normal 2" xfId="4"/>
    <cellStyle name="เครื่องหมายจุลภาค 2" xfId="2"/>
    <cellStyle name="เครื่องหมายจุลภาค 7" xfId="5"/>
    <cellStyle name="เครื่องหมายจุลภาค_หมายเหตุ 53" xfId="6"/>
    <cellStyle name="ปกติ 6" xfId="7"/>
    <cellStyle name="ปกติ_หมายเหตุ 5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an\d\&#3586;&#3623;&#3633;&#3597;\&#3591;&#3634;&#3609;&#3585;&#3634;&#3619;&#3648;&#3591;&#3636;&#3609;%202561\&#3591;&#3610;%202561\&#3591;&#3610;25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ผ่านรายการบัญชีทั่วไป"/>
      <sheetName val="ใบผ่านมาตรฐาน"/>
      <sheetName val="รับ-จ่าย"/>
      <sheetName val="หมายเหตุ1"/>
      <sheetName val="หมายเหตุ2"/>
      <sheetName val="หมายเหตุ3"/>
      <sheetName val="งบกระแสเงินสด"/>
      <sheetName val="ฐานะการจัดเก็บ"/>
      <sheetName val="ฐานะการจัดเก็บ (13+1กย)"/>
      <sheetName val="สรุปรับจ่าย"/>
      <sheetName val="งบทดลอง"/>
      <sheetName val="กระดาษทำการ"/>
      <sheetName val="งบกระทบยอด "/>
      <sheetName val="ปิดทั้งปี"/>
      <sheetName val="ปิดรายได้และคชจ"/>
      <sheetName val="ปิดรายได้และคชจ(ทดลอง)"/>
      <sheetName val="รายละเอียด"/>
      <sheetName val="งบแสดงแบบใหม่ มค"/>
      <sheetName val="งบแสดงแบบใหม่ กพ"/>
      <sheetName val="งบแสดงแบบใหม่ พ.ค."/>
      <sheetName val="งบแสดง(ก.ย.) (2)"/>
      <sheetName val="ปิดรายได้และคชจ (2)"/>
      <sheetName val="ปิดรายได้และคชจ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U7">
            <v>10314929.970000001</v>
          </cell>
        </row>
        <row r="8">
          <cell r="U8">
            <v>224799.45</v>
          </cell>
        </row>
        <row r="9">
          <cell r="U9">
            <v>1763058</v>
          </cell>
        </row>
        <row r="14">
          <cell r="U14">
            <v>14608.2</v>
          </cell>
        </row>
        <row r="15">
          <cell r="U15">
            <v>89288</v>
          </cell>
        </row>
        <row r="16">
          <cell r="U16">
            <v>2603514</v>
          </cell>
        </row>
        <row r="17">
          <cell r="U17">
            <v>101000</v>
          </cell>
        </row>
        <row r="18">
          <cell r="U18">
            <v>32750</v>
          </cell>
        </row>
        <row r="19">
          <cell r="U19">
            <v>0</v>
          </cell>
        </row>
        <row r="20">
          <cell r="U20">
            <v>13790</v>
          </cell>
        </row>
        <row r="21">
          <cell r="U21">
            <v>32730</v>
          </cell>
        </row>
        <row r="22">
          <cell r="U22">
            <v>111900</v>
          </cell>
        </row>
        <row r="23">
          <cell r="U23">
            <v>12250</v>
          </cell>
        </row>
        <row r="25">
          <cell r="U25">
            <v>1082404</v>
          </cell>
        </row>
        <row r="26">
          <cell r="U26">
            <v>0</v>
          </cell>
        </row>
        <row r="27">
          <cell r="U27">
            <v>135700</v>
          </cell>
        </row>
        <row r="28">
          <cell r="U28">
            <v>30850</v>
          </cell>
        </row>
        <row r="29">
          <cell r="U29">
            <v>0</v>
          </cell>
        </row>
        <row r="30">
          <cell r="U30">
            <v>2000</v>
          </cell>
        </row>
        <row r="31">
          <cell r="U31">
            <v>7235</v>
          </cell>
        </row>
        <row r="32">
          <cell r="U32">
            <v>4000</v>
          </cell>
        </row>
        <row r="33">
          <cell r="U33">
            <v>58940</v>
          </cell>
        </row>
        <row r="37">
          <cell r="U37">
            <v>1027586.3200000001</v>
          </cell>
        </row>
        <row r="38">
          <cell r="U38">
            <v>119953.69</v>
          </cell>
        </row>
        <row r="42">
          <cell r="U42">
            <v>0.09</v>
          </cell>
        </row>
        <row r="43">
          <cell r="U43">
            <v>49900</v>
          </cell>
        </row>
        <row r="44">
          <cell r="U44">
            <v>2545437.2999999998</v>
          </cell>
        </row>
        <row r="52">
          <cell r="U52">
            <v>2072685.67</v>
          </cell>
        </row>
        <row r="53">
          <cell r="U53">
            <v>35522359.850000001</v>
          </cell>
        </row>
        <row r="54">
          <cell r="U54">
            <v>0</v>
          </cell>
        </row>
        <row r="55">
          <cell r="U55">
            <v>12982017.77</v>
          </cell>
        </row>
        <row r="56">
          <cell r="U56">
            <v>1355501.51</v>
          </cell>
        </row>
        <row r="57">
          <cell r="U57">
            <v>0</v>
          </cell>
        </row>
        <row r="58">
          <cell r="U58">
            <v>19514475.369999997</v>
          </cell>
        </row>
        <row r="59">
          <cell r="U59">
            <v>0</v>
          </cell>
        </row>
        <row r="60">
          <cell r="U60">
            <v>181295.81999999998</v>
          </cell>
        </row>
        <row r="61">
          <cell r="U61">
            <v>152441.78</v>
          </cell>
        </row>
        <row r="62">
          <cell r="U62">
            <v>27205571</v>
          </cell>
        </row>
        <row r="67">
          <cell r="U67">
            <v>0</v>
          </cell>
        </row>
        <row r="68">
          <cell r="U68">
            <v>13557906</v>
          </cell>
        </row>
        <row r="69">
          <cell r="U69">
            <v>4054737</v>
          </cell>
        </row>
        <row r="70">
          <cell r="U70">
            <v>7776400</v>
          </cell>
        </row>
        <row r="71">
          <cell r="U71">
            <v>253300</v>
          </cell>
        </row>
        <row r="72">
          <cell r="U72">
            <v>1322280</v>
          </cell>
        </row>
        <row r="73">
          <cell r="U73">
            <v>200000</v>
          </cell>
        </row>
        <row r="74">
          <cell r="U74">
            <v>0</v>
          </cell>
        </row>
        <row r="75">
          <cell r="U75">
            <v>17920800</v>
          </cell>
        </row>
        <row r="76">
          <cell r="U76">
            <v>2899200</v>
          </cell>
        </row>
        <row r="77">
          <cell r="U77">
            <v>294000</v>
          </cell>
        </row>
        <row r="78">
          <cell r="U78">
            <v>380000</v>
          </cell>
        </row>
        <row r="79">
          <cell r="U79">
            <v>14310</v>
          </cell>
        </row>
        <row r="80">
          <cell r="U80">
            <v>71550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0</v>
          </cell>
        </row>
        <row r="93">
          <cell r="U93">
            <v>5181999.83</v>
          </cell>
        </row>
      </sheetData>
      <sheetData sheetId="8" refreshError="1"/>
      <sheetData sheetId="9" refreshError="1"/>
      <sheetData sheetId="10" refreshError="1"/>
      <sheetData sheetId="11">
        <row r="84">
          <cell r="CP84">
            <v>38227435.570000015</v>
          </cell>
          <cell r="CQ84">
            <v>30200</v>
          </cell>
        </row>
        <row r="85">
          <cell r="CP85">
            <v>3582000</v>
          </cell>
          <cell r="CQ85">
            <v>0</v>
          </cell>
        </row>
        <row r="86">
          <cell r="CP86">
            <v>27178700.690000005</v>
          </cell>
          <cell r="CQ86">
            <v>445.81</v>
          </cell>
        </row>
        <row r="87">
          <cell r="CP87">
            <v>1491300</v>
          </cell>
          <cell r="CQ87">
            <v>6626</v>
          </cell>
        </row>
        <row r="88">
          <cell r="CP88">
            <v>28226991.75</v>
          </cell>
          <cell r="CQ88">
            <v>32240</v>
          </cell>
        </row>
        <row r="89">
          <cell r="CP89">
            <v>13598248.289999999</v>
          </cell>
          <cell r="CQ89">
            <v>0</v>
          </cell>
        </row>
        <row r="90">
          <cell r="CP90">
            <v>1959623</v>
          </cell>
          <cell r="CQ90">
            <v>0</v>
          </cell>
        </row>
        <row r="91">
          <cell r="CP91">
            <v>8909226.2200000007</v>
          </cell>
          <cell r="CQ91">
            <v>59179.38</v>
          </cell>
        </row>
        <row r="92">
          <cell r="CP92">
            <v>1381440</v>
          </cell>
          <cell r="CQ92">
            <v>0</v>
          </cell>
        </row>
        <row r="93">
          <cell r="CP93">
            <v>0</v>
          </cell>
          <cell r="CQ93">
            <v>0</v>
          </cell>
        </row>
        <row r="94">
          <cell r="CP94">
            <v>20000</v>
          </cell>
          <cell r="CQ94">
            <v>0</v>
          </cell>
        </row>
        <row r="96">
          <cell r="CP96">
            <v>0</v>
          </cell>
          <cell r="CQ96">
            <v>0</v>
          </cell>
        </row>
        <row r="97">
          <cell r="CP97">
            <v>0</v>
          </cell>
          <cell r="CQ97">
            <v>0</v>
          </cell>
        </row>
        <row r="98">
          <cell r="CP98">
            <v>0</v>
          </cell>
          <cell r="CQ98">
            <v>0</v>
          </cell>
        </row>
        <row r="99">
          <cell r="CP99">
            <v>0</v>
          </cell>
          <cell r="CQ99">
            <v>0</v>
          </cell>
        </row>
        <row r="100">
          <cell r="CP100">
            <v>0</v>
          </cell>
          <cell r="CQ100">
            <v>0</v>
          </cell>
        </row>
        <row r="101">
          <cell r="CP101">
            <v>0</v>
          </cell>
          <cell r="CQ101">
            <v>0</v>
          </cell>
        </row>
        <row r="102">
          <cell r="CP102">
            <v>5181999.83</v>
          </cell>
          <cell r="CQ102">
            <v>0</v>
          </cell>
          <cell r="CR102">
            <v>5181999.83</v>
          </cell>
          <cell r="CV102">
            <v>6861299.8300000001</v>
          </cell>
        </row>
        <row r="103">
          <cell r="CP103">
            <v>0</v>
          </cell>
          <cell r="CQ10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view="pageBreakPreview" topLeftCell="A110" zoomScaleNormal="100" zoomScaleSheetLayoutView="100" workbookViewId="0">
      <selection activeCell="B52" sqref="B52"/>
    </sheetView>
  </sheetViews>
  <sheetFormatPr defaultRowHeight="21.75" x14ac:dyDescent="0.5"/>
  <cols>
    <col min="1" max="1" width="3.7109375" style="2" customWidth="1"/>
    <col min="2" max="2" width="42.5703125" style="2" customWidth="1"/>
    <col min="3" max="3" width="14.5703125" style="2" hidden="1" customWidth="1"/>
    <col min="4" max="4" width="14.5703125" style="65" hidden="1" customWidth="1"/>
    <col min="5" max="6" width="14.5703125" style="2" hidden="1" customWidth="1"/>
    <col min="7" max="7" width="13.5703125" style="2" hidden="1" customWidth="1"/>
    <col min="8" max="8" width="12.42578125" style="2" hidden="1" customWidth="1"/>
    <col min="9" max="9" width="17.7109375" style="2" customWidth="1"/>
    <col min="10" max="10" width="17.5703125" style="2" customWidth="1"/>
    <col min="11" max="11" width="14.5703125" style="2" bestFit="1" customWidth="1"/>
    <col min="12" max="16384" width="9.140625" style="2"/>
  </cols>
  <sheetData>
    <row r="1" spans="2:10" x14ac:dyDescent="0.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x14ac:dyDescent="0.5">
      <c r="B2" s="3" t="s">
        <v>1</v>
      </c>
      <c r="C2" s="4" t="s">
        <v>2</v>
      </c>
      <c r="D2" s="5"/>
      <c r="E2" s="6" t="s">
        <v>3</v>
      </c>
      <c r="F2" s="6"/>
      <c r="G2" s="6" t="s">
        <v>4</v>
      </c>
      <c r="H2" s="6"/>
      <c r="I2" s="6" t="s">
        <v>5</v>
      </c>
      <c r="J2" s="6"/>
    </row>
    <row r="3" spans="2:10" x14ac:dyDescent="0.5">
      <c r="B3" s="7"/>
      <c r="C3" s="8" t="s">
        <v>6</v>
      </c>
      <c r="D3" s="9" t="s">
        <v>7</v>
      </c>
      <c r="E3" s="8" t="s">
        <v>6</v>
      </c>
      <c r="F3" s="8" t="s">
        <v>7</v>
      </c>
      <c r="G3" s="8" t="s">
        <v>6</v>
      </c>
      <c r="H3" s="8" t="s">
        <v>7</v>
      </c>
      <c r="I3" s="8" t="s">
        <v>6</v>
      </c>
      <c r="J3" s="8" t="s">
        <v>7</v>
      </c>
    </row>
    <row r="4" spans="2:10" x14ac:dyDescent="0.5">
      <c r="B4" s="10" t="s">
        <v>8</v>
      </c>
      <c r="C4" s="8">
        <f>[1]กระดาษทำการ!CP84</f>
        <v>38227435.570000015</v>
      </c>
      <c r="D4" s="8">
        <f>[1]กระดาษทำการ!CQ84</f>
        <v>30200</v>
      </c>
      <c r="E4" s="8">
        <f>C4-D4</f>
        <v>38197235.570000015</v>
      </c>
      <c r="F4" s="8"/>
      <c r="G4" s="8">
        <f>[1]กระดาษทำการ!CT84</f>
        <v>0</v>
      </c>
      <c r="H4" s="8"/>
      <c r="I4" s="8">
        <f>E4+G4</f>
        <v>38197235.570000015</v>
      </c>
      <c r="J4" s="8"/>
    </row>
    <row r="5" spans="2:10" x14ac:dyDescent="0.5">
      <c r="B5" s="10" t="s">
        <v>9</v>
      </c>
      <c r="C5" s="8">
        <f>[1]กระดาษทำการ!CP85</f>
        <v>3582000</v>
      </c>
      <c r="D5" s="8">
        <f>[1]กระดาษทำการ!CQ85</f>
        <v>0</v>
      </c>
      <c r="E5" s="8">
        <f t="shared" ref="E5:E21" si="0">C5-D5</f>
        <v>3582000</v>
      </c>
      <c r="F5" s="8"/>
      <c r="G5" s="8">
        <f>[1]กระดาษทำการ!CT85</f>
        <v>0</v>
      </c>
      <c r="H5" s="8"/>
      <c r="I5" s="8">
        <f t="shared" ref="I5:I21" si="1">E5+G5</f>
        <v>3582000</v>
      </c>
      <c r="J5" s="8"/>
    </row>
    <row r="6" spans="2:10" x14ac:dyDescent="0.5">
      <c r="B6" s="10" t="s">
        <v>10</v>
      </c>
      <c r="C6" s="8">
        <f>[1]กระดาษทำการ!CP86</f>
        <v>27178700.690000005</v>
      </c>
      <c r="D6" s="8">
        <f>[1]กระดาษทำการ!CQ86</f>
        <v>445.81</v>
      </c>
      <c r="E6" s="8">
        <f t="shared" si="0"/>
        <v>27178254.880000006</v>
      </c>
      <c r="F6" s="8"/>
      <c r="G6" s="8">
        <f>[1]กระดาษทำการ!CT86</f>
        <v>0</v>
      </c>
      <c r="H6" s="8"/>
      <c r="I6" s="8">
        <f t="shared" si="1"/>
        <v>27178254.880000006</v>
      </c>
      <c r="J6" s="8"/>
    </row>
    <row r="7" spans="2:10" x14ac:dyDescent="0.5">
      <c r="B7" s="10" t="s">
        <v>11</v>
      </c>
      <c r="C7" s="8">
        <f>[1]กระดาษทำการ!CP87</f>
        <v>1491300</v>
      </c>
      <c r="D7" s="8">
        <f>[1]กระดาษทำการ!CQ87</f>
        <v>6626</v>
      </c>
      <c r="E7" s="8">
        <f t="shared" si="0"/>
        <v>1484674</v>
      </c>
      <c r="F7" s="8"/>
      <c r="G7" s="8">
        <v>2000000</v>
      </c>
      <c r="H7" s="8"/>
      <c r="I7" s="8">
        <f t="shared" si="1"/>
        <v>3484674</v>
      </c>
      <c r="J7" s="8"/>
    </row>
    <row r="8" spans="2:10" x14ac:dyDescent="0.5">
      <c r="B8" s="11" t="s">
        <v>12</v>
      </c>
      <c r="C8" s="8">
        <f>[1]กระดาษทำการ!CP88</f>
        <v>28226991.75</v>
      </c>
      <c r="D8" s="8">
        <f>[1]กระดาษทำการ!CQ88</f>
        <v>32240</v>
      </c>
      <c r="E8" s="8">
        <f t="shared" si="0"/>
        <v>28194751.75</v>
      </c>
      <c r="F8" s="8"/>
      <c r="G8" s="8">
        <v>1863880</v>
      </c>
      <c r="H8" s="8"/>
      <c r="I8" s="8">
        <f t="shared" si="1"/>
        <v>30058631.75</v>
      </c>
      <c r="J8" s="8"/>
    </row>
    <row r="9" spans="2:10" x14ac:dyDescent="0.5">
      <c r="B9" s="10" t="s">
        <v>13</v>
      </c>
      <c r="C9" s="8">
        <f>[1]กระดาษทำการ!CP89</f>
        <v>13598248.289999999</v>
      </c>
      <c r="D9" s="8">
        <f>[1]กระดาษทำการ!CQ89</f>
        <v>0</v>
      </c>
      <c r="E9" s="8">
        <f t="shared" si="0"/>
        <v>13598248.289999999</v>
      </c>
      <c r="F9" s="8"/>
      <c r="G9" s="8">
        <v>753514.96</v>
      </c>
      <c r="H9" s="8"/>
      <c r="I9" s="8">
        <f t="shared" si="1"/>
        <v>14351763.25</v>
      </c>
      <c r="J9" s="8"/>
    </row>
    <row r="10" spans="2:10" x14ac:dyDescent="0.5">
      <c r="B10" s="10" t="s">
        <v>14</v>
      </c>
      <c r="C10" s="8">
        <f>[1]กระดาษทำการ!CP90</f>
        <v>1959623</v>
      </c>
      <c r="D10" s="8">
        <f>[1]กระดาษทำการ!CQ90</f>
        <v>0</v>
      </c>
      <c r="E10" s="8">
        <f t="shared" si="0"/>
        <v>1959623</v>
      </c>
      <c r="F10" s="8"/>
      <c r="G10" s="8">
        <v>179974</v>
      </c>
      <c r="H10" s="8"/>
      <c r="I10" s="8">
        <f t="shared" si="1"/>
        <v>2139597</v>
      </c>
      <c r="J10" s="8"/>
    </row>
    <row r="11" spans="2:10" x14ac:dyDescent="0.5">
      <c r="B11" s="10" t="s">
        <v>15</v>
      </c>
      <c r="C11" s="8">
        <f>[1]กระดาษทำการ!CP91</f>
        <v>8909226.2200000007</v>
      </c>
      <c r="D11" s="8">
        <f>[1]กระดาษทำการ!CQ91</f>
        <v>59179.38</v>
      </c>
      <c r="E11" s="8">
        <f t="shared" si="0"/>
        <v>8850046.8399999999</v>
      </c>
      <c r="F11" s="8"/>
      <c r="G11" s="8"/>
      <c r="H11" s="8"/>
      <c r="I11" s="8">
        <f t="shared" si="1"/>
        <v>8850046.8399999999</v>
      </c>
      <c r="J11" s="8"/>
    </row>
    <row r="12" spans="2:10" x14ac:dyDescent="0.5">
      <c r="B12" s="10" t="s">
        <v>16</v>
      </c>
      <c r="C12" s="8">
        <f>[1]กระดาษทำการ!CP92</f>
        <v>1381440</v>
      </c>
      <c r="D12" s="8">
        <f>[1]กระดาษทำการ!CQ92</f>
        <v>0</v>
      </c>
      <c r="E12" s="8">
        <f t="shared" si="0"/>
        <v>1381440</v>
      </c>
      <c r="F12" s="8"/>
      <c r="G12" s="8">
        <v>6179330</v>
      </c>
      <c r="H12" s="8"/>
      <c r="I12" s="8">
        <f t="shared" si="1"/>
        <v>7560770</v>
      </c>
      <c r="J12" s="8"/>
    </row>
    <row r="13" spans="2:10" x14ac:dyDescent="0.5">
      <c r="B13" s="10" t="s">
        <v>17</v>
      </c>
      <c r="C13" s="8">
        <f>[1]กระดาษทำการ!CP93</f>
        <v>0</v>
      </c>
      <c r="D13" s="8">
        <f>[1]กระดาษทำการ!CQ93</f>
        <v>0</v>
      </c>
      <c r="E13" s="8">
        <f t="shared" si="0"/>
        <v>0</v>
      </c>
      <c r="F13" s="8"/>
      <c r="G13" s="8">
        <v>14353540</v>
      </c>
      <c r="H13" s="8"/>
      <c r="I13" s="8">
        <f t="shared" si="1"/>
        <v>14353540</v>
      </c>
      <c r="J13" s="8"/>
    </row>
    <row r="14" spans="2:10" x14ac:dyDescent="0.5">
      <c r="B14" s="10" t="s">
        <v>18</v>
      </c>
      <c r="C14" s="8">
        <f>[1]กระดาษทำการ!CP94</f>
        <v>20000</v>
      </c>
      <c r="D14" s="8">
        <f>[1]กระดาษทำการ!CQ94</f>
        <v>0</v>
      </c>
      <c r="E14" s="8">
        <f t="shared" si="0"/>
        <v>20000</v>
      </c>
      <c r="F14" s="8"/>
      <c r="G14" s="8"/>
      <c r="H14" s="8"/>
      <c r="I14" s="8">
        <f t="shared" si="1"/>
        <v>20000</v>
      </c>
      <c r="J14" s="8"/>
    </row>
    <row r="15" spans="2:10" hidden="1" x14ac:dyDescent="0.5">
      <c r="B15" s="12" t="s">
        <v>19</v>
      </c>
      <c r="C15" s="8">
        <f>[1]กระดาษทำการ!CP96</f>
        <v>0</v>
      </c>
      <c r="D15" s="8">
        <f>[1]กระดาษทำการ!CQ96</f>
        <v>0</v>
      </c>
      <c r="E15" s="8">
        <f t="shared" si="0"/>
        <v>0</v>
      </c>
      <c r="F15" s="8"/>
      <c r="G15" s="8"/>
      <c r="H15" s="8"/>
      <c r="I15" s="8">
        <f t="shared" si="1"/>
        <v>0</v>
      </c>
      <c r="J15" s="8"/>
    </row>
    <row r="16" spans="2:10" hidden="1" x14ac:dyDescent="0.5">
      <c r="B16" s="12" t="s">
        <v>20</v>
      </c>
      <c r="C16" s="8">
        <f>[1]กระดาษทำการ!CP97</f>
        <v>0</v>
      </c>
      <c r="D16" s="8">
        <f>[1]กระดาษทำการ!CQ97</f>
        <v>0</v>
      </c>
      <c r="E16" s="8">
        <f t="shared" si="0"/>
        <v>0</v>
      </c>
      <c r="F16" s="8"/>
      <c r="G16" s="8"/>
      <c r="H16" s="8"/>
      <c r="I16" s="8">
        <f t="shared" si="1"/>
        <v>0</v>
      </c>
      <c r="J16" s="8"/>
    </row>
    <row r="17" spans="2:10" hidden="1" x14ac:dyDescent="0.5">
      <c r="B17" s="12" t="s">
        <v>21</v>
      </c>
      <c r="C17" s="8">
        <f>[1]กระดาษทำการ!CP98</f>
        <v>0</v>
      </c>
      <c r="D17" s="8">
        <f>[1]กระดาษทำการ!CQ98</f>
        <v>0</v>
      </c>
      <c r="E17" s="8">
        <f t="shared" si="0"/>
        <v>0</v>
      </c>
      <c r="F17" s="8"/>
      <c r="G17" s="8"/>
      <c r="H17" s="8"/>
      <c r="I17" s="8">
        <f t="shared" si="1"/>
        <v>0</v>
      </c>
      <c r="J17" s="8"/>
    </row>
    <row r="18" spans="2:10" hidden="1" x14ac:dyDescent="0.5">
      <c r="B18" s="12" t="s">
        <v>22</v>
      </c>
      <c r="C18" s="8">
        <f>[1]กระดาษทำการ!CP99</f>
        <v>0</v>
      </c>
      <c r="D18" s="8">
        <f>[1]กระดาษทำการ!CQ99</f>
        <v>0</v>
      </c>
      <c r="E18" s="8">
        <f t="shared" si="0"/>
        <v>0</v>
      </c>
      <c r="F18" s="8"/>
      <c r="G18" s="8"/>
      <c r="H18" s="8"/>
      <c r="I18" s="8">
        <f t="shared" si="1"/>
        <v>0</v>
      </c>
      <c r="J18" s="8"/>
    </row>
    <row r="19" spans="2:10" hidden="1" x14ac:dyDescent="0.5">
      <c r="B19" s="12" t="s">
        <v>23</v>
      </c>
      <c r="C19" s="8">
        <f>[1]กระดาษทำการ!CP100</f>
        <v>0</v>
      </c>
      <c r="D19" s="8">
        <f>[1]กระดาษทำการ!CQ100</f>
        <v>0</v>
      </c>
      <c r="E19" s="8">
        <f t="shared" si="0"/>
        <v>0</v>
      </c>
      <c r="F19" s="8"/>
      <c r="G19" s="8"/>
      <c r="H19" s="8"/>
      <c r="I19" s="8">
        <f t="shared" si="1"/>
        <v>0</v>
      </c>
      <c r="J19" s="8"/>
    </row>
    <row r="20" spans="2:10" hidden="1" x14ac:dyDescent="0.5">
      <c r="B20" s="12" t="s">
        <v>24</v>
      </c>
      <c r="C20" s="8">
        <f>[1]กระดาษทำการ!CP101</f>
        <v>0</v>
      </c>
      <c r="D20" s="8">
        <f>[1]กระดาษทำการ!CQ101</f>
        <v>0</v>
      </c>
      <c r="E20" s="8">
        <f t="shared" si="0"/>
        <v>0</v>
      </c>
      <c r="F20" s="8"/>
      <c r="G20" s="8"/>
      <c r="H20" s="8"/>
      <c r="I20" s="8">
        <f t="shared" si="1"/>
        <v>0</v>
      </c>
      <c r="J20" s="8"/>
    </row>
    <row r="21" spans="2:10" hidden="1" x14ac:dyDescent="0.5">
      <c r="B21" s="12" t="s">
        <v>25</v>
      </c>
      <c r="C21" s="8">
        <f>[1]กระดาษทำการ!CP103</f>
        <v>0</v>
      </c>
      <c r="D21" s="8">
        <f>[1]กระดาษทำการ!CQ103</f>
        <v>0</v>
      </c>
      <c r="E21" s="8">
        <f t="shared" si="0"/>
        <v>0</v>
      </c>
      <c r="F21" s="8"/>
      <c r="G21" s="8"/>
      <c r="H21" s="8"/>
      <c r="I21" s="8">
        <f t="shared" si="1"/>
        <v>0</v>
      </c>
      <c r="J21" s="8"/>
    </row>
    <row r="22" spans="2:10" x14ac:dyDescent="0.5">
      <c r="B22" s="12" t="s">
        <v>26</v>
      </c>
      <c r="C22" s="13">
        <f>[1]กระดาษทำการ!CP102</f>
        <v>5181999.83</v>
      </c>
      <c r="D22" s="13">
        <f>[1]กระดาษทำการ!CQ102</f>
        <v>0</v>
      </c>
      <c r="E22" s="13">
        <f>[1]กระดาษทำการ!CR102</f>
        <v>5181999.83</v>
      </c>
      <c r="F22" s="13"/>
      <c r="G22" s="13">
        <v>1679300</v>
      </c>
      <c r="H22" s="13"/>
      <c r="I22" s="13">
        <f>[1]กระดาษทำการ!CV102</f>
        <v>6861299.8300000001</v>
      </c>
      <c r="J22" s="13"/>
    </row>
    <row r="23" spans="2:10" ht="22.5" thickBot="1" x14ac:dyDescent="0.55000000000000004">
      <c r="B23" s="14"/>
      <c r="C23" s="15">
        <f t="shared" ref="C23:J23" si="2">SUM(C4:C22)</f>
        <v>129756965.35000001</v>
      </c>
      <c r="D23" s="15">
        <f t="shared" si="2"/>
        <v>128691.19</v>
      </c>
      <c r="E23" s="15">
        <f t="shared" si="2"/>
        <v>129628274.16000001</v>
      </c>
      <c r="F23" s="15">
        <f t="shared" si="2"/>
        <v>0</v>
      </c>
      <c r="G23" s="15">
        <f t="shared" si="2"/>
        <v>27009538.960000001</v>
      </c>
      <c r="H23" s="15">
        <f t="shared" si="2"/>
        <v>0</v>
      </c>
      <c r="I23" s="15">
        <f t="shared" si="2"/>
        <v>156637813.12000003</v>
      </c>
      <c r="J23" s="15">
        <f t="shared" si="2"/>
        <v>0</v>
      </c>
    </row>
    <row r="24" spans="2:10" ht="22.5" thickTop="1" x14ac:dyDescent="0.5">
      <c r="B24" s="16"/>
      <c r="C24" s="17"/>
      <c r="D24" s="17"/>
      <c r="E24" s="17"/>
      <c r="F24" s="17"/>
      <c r="G24" s="17"/>
      <c r="H24" s="17"/>
      <c r="I24" s="17"/>
      <c r="J24" s="17"/>
    </row>
    <row r="25" spans="2:10" x14ac:dyDescent="0.5">
      <c r="B25" s="16"/>
      <c r="C25" s="17"/>
      <c r="D25" s="17"/>
      <c r="E25" s="17"/>
      <c r="F25" s="17"/>
      <c r="G25" s="17"/>
      <c r="H25" s="17"/>
      <c r="I25" s="17"/>
      <c r="J25" s="17"/>
    </row>
    <row r="26" spans="2:10" x14ac:dyDescent="0.5">
      <c r="B26" s="16"/>
      <c r="C26" s="17"/>
      <c r="D26" s="17"/>
      <c r="E26" s="17"/>
      <c r="F26" s="17"/>
      <c r="G26" s="17"/>
      <c r="H26" s="17"/>
      <c r="I26" s="17"/>
      <c r="J26" s="17"/>
    </row>
    <row r="27" spans="2:10" x14ac:dyDescent="0.5">
      <c r="B27" s="16"/>
      <c r="C27" s="17"/>
      <c r="D27" s="17"/>
      <c r="E27" s="17"/>
      <c r="F27" s="17"/>
      <c r="G27" s="17"/>
      <c r="H27" s="17"/>
      <c r="I27" s="17"/>
      <c r="J27" s="17"/>
    </row>
    <row r="28" spans="2:10" x14ac:dyDescent="0.5">
      <c r="B28" s="16"/>
      <c r="C28" s="17"/>
      <c r="D28" s="17"/>
      <c r="E28" s="17"/>
      <c r="F28" s="17"/>
      <c r="G28" s="17"/>
      <c r="H28" s="17"/>
      <c r="I28" s="17"/>
      <c r="J28" s="17"/>
    </row>
    <row r="29" spans="2:10" x14ac:dyDescent="0.5">
      <c r="B29" s="16"/>
      <c r="C29" s="17"/>
      <c r="D29" s="17"/>
      <c r="E29" s="17"/>
      <c r="F29" s="17"/>
      <c r="G29" s="17"/>
      <c r="H29" s="17"/>
      <c r="I29" s="17"/>
      <c r="J29" s="17"/>
    </row>
    <row r="30" spans="2:10" x14ac:dyDescent="0.5">
      <c r="B30" s="16"/>
      <c r="C30" s="17"/>
      <c r="D30" s="17"/>
      <c r="E30" s="17"/>
      <c r="F30" s="17"/>
      <c r="G30" s="17"/>
      <c r="H30" s="17"/>
      <c r="I30" s="17"/>
      <c r="J30" s="17"/>
    </row>
    <row r="31" spans="2:10" x14ac:dyDescent="0.5">
      <c r="B31" s="16"/>
      <c r="C31" s="17"/>
      <c r="D31" s="17"/>
      <c r="E31" s="17"/>
      <c r="F31" s="17"/>
      <c r="G31" s="17"/>
      <c r="H31" s="17"/>
      <c r="I31" s="17"/>
      <c r="J31" s="17"/>
    </row>
    <row r="32" spans="2:10" x14ac:dyDescent="0.5">
      <c r="B32" s="16"/>
      <c r="C32" s="17"/>
      <c r="D32" s="17"/>
      <c r="E32" s="17"/>
      <c r="F32" s="17"/>
      <c r="G32" s="17"/>
      <c r="H32" s="17"/>
      <c r="I32" s="17"/>
      <c r="J32" s="17"/>
    </row>
    <row r="33" spans="2:10" x14ac:dyDescent="0.5">
      <c r="B33" s="16"/>
      <c r="C33" s="17"/>
      <c r="D33" s="17"/>
      <c r="E33" s="17"/>
      <c r="F33" s="17"/>
      <c r="G33" s="17"/>
      <c r="H33" s="17"/>
      <c r="I33" s="17"/>
      <c r="J33" s="17"/>
    </row>
    <row r="34" spans="2:10" x14ac:dyDescent="0.5">
      <c r="B34" s="16"/>
      <c r="C34" s="17"/>
      <c r="D34" s="17"/>
      <c r="E34" s="17"/>
      <c r="F34" s="17"/>
      <c r="G34" s="17"/>
      <c r="H34" s="17"/>
      <c r="I34" s="17"/>
      <c r="J34" s="17"/>
    </row>
    <row r="35" spans="2:10" x14ac:dyDescent="0.5">
      <c r="B35" s="16"/>
      <c r="C35" s="17"/>
      <c r="D35" s="17"/>
      <c r="E35" s="17"/>
      <c r="F35" s="17"/>
      <c r="G35" s="17"/>
      <c r="H35" s="17"/>
      <c r="I35" s="17"/>
      <c r="J35" s="17"/>
    </row>
    <row r="36" spans="2:10" x14ac:dyDescent="0.5">
      <c r="B36" s="16"/>
      <c r="C36" s="17"/>
      <c r="D36" s="17"/>
      <c r="E36" s="17"/>
      <c r="F36" s="17"/>
      <c r="G36" s="17"/>
      <c r="H36" s="17"/>
      <c r="I36" s="17"/>
      <c r="J36" s="17"/>
    </row>
    <row r="37" spans="2:10" x14ac:dyDescent="0.5">
      <c r="B37" s="16"/>
      <c r="C37" s="17"/>
      <c r="D37" s="17"/>
      <c r="E37" s="17"/>
      <c r="F37" s="17"/>
      <c r="G37" s="17"/>
      <c r="H37" s="17"/>
      <c r="I37" s="17"/>
      <c r="J37" s="17"/>
    </row>
    <row r="38" spans="2:10" x14ac:dyDescent="0.5">
      <c r="B38" s="16"/>
      <c r="C38" s="17"/>
      <c r="D38" s="17"/>
      <c r="E38" s="17"/>
      <c r="F38" s="17"/>
      <c r="G38" s="17"/>
      <c r="H38" s="17"/>
      <c r="I38" s="17"/>
      <c r="J38" s="17"/>
    </row>
    <row r="39" spans="2:10" x14ac:dyDescent="0.5">
      <c r="B39" s="16"/>
      <c r="C39" s="17"/>
      <c r="D39" s="17"/>
      <c r="E39" s="17"/>
      <c r="F39" s="17"/>
      <c r="G39" s="17"/>
      <c r="H39" s="17"/>
      <c r="I39" s="17"/>
      <c r="J39" s="17"/>
    </row>
    <row r="40" spans="2:10" x14ac:dyDescent="0.5">
      <c r="B40" s="16"/>
      <c r="C40" s="17"/>
      <c r="D40" s="17"/>
      <c r="E40" s="17"/>
      <c r="F40" s="17"/>
      <c r="G40" s="17"/>
      <c r="H40" s="17"/>
      <c r="I40" s="17"/>
      <c r="J40" s="17"/>
    </row>
    <row r="41" spans="2:10" x14ac:dyDescent="0.5">
      <c r="B41" s="16"/>
      <c r="C41" s="17"/>
      <c r="D41" s="17"/>
      <c r="E41" s="17"/>
      <c r="F41" s="17"/>
      <c r="G41" s="17"/>
      <c r="H41" s="17"/>
      <c r="I41" s="17"/>
      <c r="J41" s="17"/>
    </row>
    <row r="42" spans="2:10" x14ac:dyDescent="0.5">
      <c r="B42" s="16"/>
      <c r="C42" s="17"/>
      <c r="D42" s="17"/>
      <c r="E42" s="17"/>
      <c r="F42" s="17"/>
      <c r="G42" s="17"/>
      <c r="H42" s="17"/>
      <c r="I42" s="17"/>
      <c r="J42" s="17"/>
    </row>
    <row r="43" spans="2:10" x14ac:dyDescent="0.5">
      <c r="B43" s="16"/>
      <c r="C43" s="17"/>
      <c r="D43" s="17"/>
      <c r="E43" s="17"/>
      <c r="F43" s="17"/>
      <c r="G43" s="17"/>
      <c r="H43" s="17"/>
      <c r="I43" s="17"/>
      <c r="J43" s="17"/>
    </row>
    <row r="44" spans="2:10" x14ac:dyDescent="0.5">
      <c r="B44" s="16"/>
      <c r="C44" s="17"/>
      <c r="D44" s="17"/>
      <c r="E44" s="17"/>
      <c r="F44" s="17"/>
      <c r="G44" s="17"/>
      <c r="H44" s="17"/>
      <c r="I44" s="17"/>
      <c r="J44" s="17"/>
    </row>
    <row r="45" spans="2:10" x14ac:dyDescent="0.5">
      <c r="B45" s="16"/>
      <c r="C45" s="17"/>
      <c r="D45" s="17"/>
      <c r="E45" s="17"/>
      <c r="F45" s="17"/>
      <c r="G45" s="17"/>
      <c r="H45" s="17"/>
      <c r="I45" s="17"/>
      <c r="J45" s="17"/>
    </row>
    <row r="46" spans="2:10" x14ac:dyDescent="0.5">
      <c r="B46" s="16"/>
      <c r="C46" s="17"/>
      <c r="D46" s="17"/>
      <c r="E46" s="17"/>
      <c r="F46" s="17"/>
      <c r="G46" s="17"/>
      <c r="H46" s="17"/>
      <c r="I46" s="17"/>
      <c r="J46" s="17"/>
    </row>
    <row r="47" spans="2:10" x14ac:dyDescent="0.5">
      <c r="B47" s="16"/>
      <c r="C47" s="17"/>
      <c r="D47" s="17"/>
      <c r="E47" s="17"/>
      <c r="F47" s="17"/>
      <c r="G47" s="17"/>
      <c r="H47" s="17"/>
      <c r="I47" s="17"/>
      <c r="J47" s="17"/>
    </row>
    <row r="48" spans="2:10" x14ac:dyDescent="0.5">
      <c r="B48" s="16"/>
      <c r="C48" s="17"/>
      <c r="D48" s="17"/>
      <c r="E48" s="17"/>
      <c r="F48" s="17"/>
      <c r="G48" s="17"/>
      <c r="H48" s="17"/>
      <c r="I48" s="17"/>
      <c r="J48" s="17"/>
    </row>
    <row r="49" spans="2:10" x14ac:dyDescent="0.5">
      <c r="B49" s="1" t="s">
        <v>27</v>
      </c>
      <c r="C49" s="1"/>
      <c r="D49" s="1"/>
      <c r="E49" s="1"/>
      <c r="F49" s="1"/>
      <c r="G49" s="1"/>
      <c r="H49" s="1"/>
      <c r="I49" s="1"/>
      <c r="J49" s="1"/>
    </row>
    <row r="50" spans="2:10" x14ac:dyDescent="0.5">
      <c r="B50" s="3" t="s">
        <v>1</v>
      </c>
      <c r="C50" s="4" t="s">
        <v>2</v>
      </c>
      <c r="D50" s="5"/>
      <c r="E50" s="6" t="s">
        <v>3</v>
      </c>
      <c r="F50" s="6"/>
      <c r="G50" s="6" t="s">
        <v>4</v>
      </c>
      <c r="H50" s="6"/>
      <c r="I50" s="6" t="s">
        <v>5</v>
      </c>
      <c r="J50" s="6"/>
    </row>
    <row r="51" spans="2:10" x14ac:dyDescent="0.5">
      <c r="B51" s="7"/>
      <c r="C51" s="8" t="s">
        <v>6</v>
      </c>
      <c r="D51" s="9" t="s">
        <v>7</v>
      </c>
      <c r="E51" s="8" t="s">
        <v>6</v>
      </c>
      <c r="F51" s="8" t="s">
        <v>7</v>
      </c>
      <c r="G51" s="8" t="s">
        <v>6</v>
      </c>
      <c r="H51" s="8" t="s">
        <v>7</v>
      </c>
      <c r="I51" s="8" t="s">
        <v>6</v>
      </c>
      <c r="J51" s="8" t="s">
        <v>7</v>
      </c>
    </row>
    <row r="52" spans="2:10" x14ac:dyDescent="0.5">
      <c r="B52" s="18" t="s">
        <v>28</v>
      </c>
      <c r="C52" s="19"/>
      <c r="D52" s="20"/>
      <c r="E52" s="21"/>
      <c r="F52" s="21"/>
      <c r="G52" s="21"/>
      <c r="H52" s="21"/>
      <c r="I52" s="21"/>
      <c r="J52" s="21"/>
    </row>
    <row r="53" spans="2:10" x14ac:dyDescent="0.5">
      <c r="B53" s="10" t="s">
        <v>29</v>
      </c>
      <c r="C53" s="22"/>
      <c r="D53" s="23">
        <f>[1]ฐานะการจัดเก็บ!U7</f>
        <v>10314929.970000001</v>
      </c>
      <c r="E53" s="12"/>
      <c r="F53" s="24">
        <f>D53-C53</f>
        <v>10314929.970000001</v>
      </c>
      <c r="G53" s="25"/>
      <c r="H53" s="24"/>
      <c r="I53" s="26"/>
      <c r="J53" s="24">
        <f>F53+H53-G53</f>
        <v>10314929.970000001</v>
      </c>
    </row>
    <row r="54" spans="2:10" x14ac:dyDescent="0.5">
      <c r="B54" s="10" t="s">
        <v>30</v>
      </c>
      <c r="C54" s="22"/>
      <c r="D54" s="23">
        <f>[1]ฐานะการจัดเก็บ!U8</f>
        <v>224799.45</v>
      </c>
      <c r="E54" s="12"/>
      <c r="F54" s="24">
        <f>D54-C54</f>
        <v>224799.45</v>
      </c>
      <c r="G54" s="25"/>
      <c r="H54" s="24"/>
      <c r="I54" s="12"/>
      <c r="J54" s="24">
        <f>F54+H54-G54</f>
        <v>224799.45</v>
      </c>
    </row>
    <row r="55" spans="2:10" x14ac:dyDescent="0.5">
      <c r="B55" s="10" t="s">
        <v>31</v>
      </c>
      <c r="C55" s="12"/>
      <c r="D55" s="23">
        <f>[1]ฐานะการจัดเก็บ!U9</f>
        <v>1763058</v>
      </c>
      <c r="E55" s="27"/>
      <c r="F55" s="24">
        <f>D55</f>
        <v>1763058</v>
      </c>
      <c r="G55" s="28"/>
      <c r="H55" s="24"/>
      <c r="I55" s="27"/>
      <c r="J55" s="24">
        <f>F55+H55-G55</f>
        <v>1763058</v>
      </c>
    </row>
    <row r="56" spans="2:10" ht="22.5" thickBot="1" x14ac:dyDescent="0.55000000000000004">
      <c r="B56" s="29" t="s">
        <v>32</v>
      </c>
      <c r="C56" s="30">
        <f>SUM(C53:C55)</f>
        <v>0</v>
      </c>
      <c r="D56" s="31">
        <f>SUM(D53:D55)</f>
        <v>12302787.42</v>
      </c>
      <c r="E56" s="31">
        <f t="shared" ref="E56:J56" si="3">SUM(E53:E55)</f>
        <v>0</v>
      </c>
      <c r="F56" s="31">
        <f t="shared" si="3"/>
        <v>12302787.42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12302787.42</v>
      </c>
    </row>
    <row r="57" spans="2:10" ht="22.5" thickTop="1" x14ac:dyDescent="0.5">
      <c r="B57" s="32" t="s">
        <v>33</v>
      </c>
      <c r="C57" s="21"/>
      <c r="D57" s="33"/>
      <c r="E57" s="21"/>
      <c r="F57" s="34"/>
      <c r="G57" s="21"/>
      <c r="H57" s="34"/>
      <c r="I57" s="21"/>
      <c r="J57" s="34"/>
    </row>
    <row r="58" spans="2:10" x14ac:dyDescent="0.5">
      <c r="B58" s="35" t="s">
        <v>34</v>
      </c>
      <c r="C58" s="12"/>
      <c r="D58" s="23">
        <f>[1]ฐานะการจัดเก็บ!U14</f>
        <v>14608.2</v>
      </c>
      <c r="E58" s="12"/>
      <c r="F58" s="24">
        <f>D58</f>
        <v>14608.2</v>
      </c>
      <c r="G58" s="12"/>
      <c r="H58" s="24"/>
      <c r="I58" s="12"/>
      <c r="J58" s="24">
        <f>F58+H58-G58</f>
        <v>14608.2</v>
      </c>
    </row>
    <row r="59" spans="2:10" x14ac:dyDescent="0.5">
      <c r="B59" s="35" t="s">
        <v>35</v>
      </c>
      <c r="C59" s="22"/>
      <c r="D59" s="23">
        <f>[1]ฐานะการจัดเก็บ!U15</f>
        <v>89288</v>
      </c>
      <c r="E59" s="12"/>
      <c r="F59" s="24">
        <f t="shared" ref="F59:F76" si="4">D59</f>
        <v>89288</v>
      </c>
      <c r="G59" s="12"/>
      <c r="H59" s="24"/>
      <c r="I59" s="12"/>
      <c r="J59" s="24">
        <f t="shared" ref="J59:J76" si="5">F59+H59-G59</f>
        <v>89288</v>
      </c>
    </row>
    <row r="60" spans="2:10" x14ac:dyDescent="0.5">
      <c r="B60" s="35" t="s">
        <v>36</v>
      </c>
      <c r="C60" s="22"/>
      <c r="D60" s="23">
        <f>[1]ฐานะการจัดเก็บ!U16</f>
        <v>2603514</v>
      </c>
      <c r="E60" s="12"/>
      <c r="F60" s="24">
        <f t="shared" si="4"/>
        <v>2603514</v>
      </c>
      <c r="G60" s="12"/>
      <c r="H60" s="24"/>
      <c r="I60" s="12"/>
      <c r="J60" s="24">
        <f t="shared" si="5"/>
        <v>2603514</v>
      </c>
    </row>
    <row r="61" spans="2:10" x14ac:dyDescent="0.5">
      <c r="B61" s="35" t="s">
        <v>37</v>
      </c>
      <c r="C61" s="22"/>
      <c r="D61" s="23">
        <f>[1]ฐานะการจัดเก็บ!U18</f>
        <v>32750</v>
      </c>
      <c r="E61" s="12"/>
      <c r="F61" s="24">
        <f t="shared" si="4"/>
        <v>32750</v>
      </c>
      <c r="G61" s="12"/>
      <c r="H61" s="24"/>
      <c r="I61" s="12"/>
      <c r="J61" s="24">
        <f t="shared" si="5"/>
        <v>32750</v>
      </c>
    </row>
    <row r="62" spans="2:10" x14ac:dyDescent="0.5">
      <c r="B62" s="36" t="s">
        <v>38</v>
      </c>
      <c r="C62" s="22"/>
      <c r="D62" s="23">
        <f>[1]ฐานะการจัดเก็บ!U20</f>
        <v>13790</v>
      </c>
      <c r="E62" s="12"/>
      <c r="F62" s="24">
        <f t="shared" si="4"/>
        <v>13790</v>
      </c>
      <c r="G62" s="12"/>
      <c r="H62" s="24"/>
      <c r="I62" s="12"/>
      <c r="J62" s="24">
        <f t="shared" si="5"/>
        <v>13790</v>
      </c>
    </row>
    <row r="63" spans="2:10" hidden="1" x14ac:dyDescent="0.5">
      <c r="B63" s="36" t="s">
        <v>39</v>
      </c>
      <c r="C63" s="22"/>
      <c r="D63" s="23">
        <f>[1]ฐานะการจัดเก็บ!U19</f>
        <v>0</v>
      </c>
      <c r="E63" s="12"/>
      <c r="F63" s="24">
        <f t="shared" si="4"/>
        <v>0</v>
      </c>
      <c r="G63" s="12"/>
      <c r="H63" s="24"/>
      <c r="I63" s="12"/>
      <c r="J63" s="24">
        <f t="shared" si="5"/>
        <v>0</v>
      </c>
    </row>
    <row r="64" spans="2:10" x14ac:dyDescent="0.5">
      <c r="B64" s="36" t="s">
        <v>40</v>
      </c>
      <c r="C64" s="22"/>
      <c r="D64" s="23">
        <f>[1]ฐานะการจัดเก็บ!U21</f>
        <v>32730</v>
      </c>
      <c r="E64" s="12"/>
      <c r="F64" s="24">
        <f t="shared" si="4"/>
        <v>32730</v>
      </c>
      <c r="G64" s="12"/>
      <c r="H64" s="24"/>
      <c r="I64" s="12"/>
      <c r="J64" s="24">
        <f t="shared" si="5"/>
        <v>32730</v>
      </c>
    </row>
    <row r="65" spans="2:10" x14ac:dyDescent="0.5">
      <c r="B65" s="35" t="s">
        <v>41</v>
      </c>
      <c r="C65" s="22"/>
      <c r="D65" s="23">
        <f>[1]ฐานะการจัดเก็บ!U32</f>
        <v>4000</v>
      </c>
      <c r="E65" s="12"/>
      <c r="F65" s="24">
        <f t="shared" si="4"/>
        <v>4000</v>
      </c>
      <c r="G65" s="12"/>
      <c r="H65" s="24"/>
      <c r="I65" s="12"/>
      <c r="J65" s="24">
        <f t="shared" si="5"/>
        <v>4000</v>
      </c>
    </row>
    <row r="66" spans="2:10" x14ac:dyDescent="0.5">
      <c r="B66" s="35" t="s">
        <v>42</v>
      </c>
      <c r="C66" s="22"/>
      <c r="D66" s="23">
        <f>[1]ฐานะการจัดเก็บ!U22</f>
        <v>111900</v>
      </c>
      <c r="E66" s="12"/>
      <c r="F66" s="24">
        <f t="shared" si="4"/>
        <v>111900</v>
      </c>
      <c r="G66" s="12"/>
      <c r="H66" s="24"/>
      <c r="I66" s="12"/>
      <c r="J66" s="24">
        <f t="shared" si="5"/>
        <v>111900</v>
      </c>
    </row>
    <row r="67" spans="2:10" x14ac:dyDescent="0.5">
      <c r="B67" s="35" t="s">
        <v>43</v>
      </c>
      <c r="C67" s="22"/>
      <c r="D67" s="23">
        <f>[1]ฐานะการจัดเก็บ!U25</f>
        <v>1082404</v>
      </c>
      <c r="E67" s="12"/>
      <c r="F67" s="24">
        <f t="shared" si="4"/>
        <v>1082404</v>
      </c>
      <c r="G67" s="12"/>
      <c r="H67" s="24"/>
      <c r="I67" s="12"/>
      <c r="J67" s="24">
        <f t="shared" si="5"/>
        <v>1082404</v>
      </c>
    </row>
    <row r="68" spans="2:10" x14ac:dyDescent="0.5">
      <c r="B68" s="35" t="s">
        <v>44</v>
      </c>
      <c r="C68" s="22"/>
      <c r="D68" s="23">
        <f>[1]ฐานะการจัดเก็บ!U23</f>
        <v>12250</v>
      </c>
      <c r="E68" s="12"/>
      <c r="F68" s="24">
        <f t="shared" si="4"/>
        <v>12250</v>
      </c>
      <c r="G68" s="12"/>
      <c r="H68" s="24"/>
      <c r="I68" s="12"/>
      <c r="J68" s="24">
        <f t="shared" si="5"/>
        <v>12250</v>
      </c>
    </row>
    <row r="69" spans="2:10" x14ac:dyDescent="0.5">
      <c r="B69" s="35" t="s">
        <v>45</v>
      </c>
      <c r="C69" s="22"/>
      <c r="D69" s="23">
        <f>[1]ฐานะการจัดเก็บ!U26</f>
        <v>0</v>
      </c>
      <c r="E69" s="12"/>
      <c r="F69" s="24">
        <f t="shared" si="4"/>
        <v>0</v>
      </c>
      <c r="G69" s="12"/>
      <c r="H69" s="24"/>
      <c r="I69" s="12"/>
      <c r="J69" s="24">
        <f t="shared" si="5"/>
        <v>0</v>
      </c>
    </row>
    <row r="70" spans="2:10" x14ac:dyDescent="0.5">
      <c r="B70" s="35" t="s">
        <v>46</v>
      </c>
      <c r="C70" s="22"/>
      <c r="D70" s="23">
        <f>[1]ฐานะการจัดเก็บ!U30</f>
        <v>2000</v>
      </c>
      <c r="E70" s="12"/>
      <c r="F70" s="24">
        <f t="shared" si="4"/>
        <v>2000</v>
      </c>
      <c r="G70" s="12"/>
      <c r="H70" s="24"/>
      <c r="I70" s="12"/>
      <c r="J70" s="24">
        <f t="shared" si="5"/>
        <v>2000</v>
      </c>
    </row>
    <row r="71" spans="2:10" x14ac:dyDescent="0.5">
      <c r="B71" s="35" t="s">
        <v>47</v>
      </c>
      <c r="C71" s="22"/>
      <c r="D71" s="23">
        <f>[1]ฐานะการจัดเก็บ!U28</f>
        <v>30850</v>
      </c>
      <c r="E71" s="12"/>
      <c r="F71" s="24">
        <f t="shared" si="4"/>
        <v>30850</v>
      </c>
      <c r="G71" s="12"/>
      <c r="H71" s="24"/>
      <c r="I71" s="12"/>
      <c r="J71" s="24">
        <f t="shared" si="5"/>
        <v>30850</v>
      </c>
    </row>
    <row r="72" spans="2:10" x14ac:dyDescent="0.5">
      <c r="B72" s="36" t="s">
        <v>48</v>
      </c>
      <c r="C72" s="22"/>
      <c r="D72" s="23">
        <f>[1]ฐานะการจัดเก็บ!U31</f>
        <v>7235</v>
      </c>
      <c r="E72" s="12"/>
      <c r="F72" s="24">
        <f t="shared" si="4"/>
        <v>7235</v>
      </c>
      <c r="G72" s="12"/>
      <c r="H72" s="24"/>
      <c r="I72" s="12"/>
      <c r="J72" s="24">
        <f t="shared" si="5"/>
        <v>7235</v>
      </c>
    </row>
    <row r="73" spans="2:10" x14ac:dyDescent="0.5">
      <c r="B73" s="36" t="s">
        <v>49</v>
      </c>
      <c r="C73" s="22"/>
      <c r="D73" s="23">
        <f>[1]ฐานะการจัดเก็บ!U33</f>
        <v>58940</v>
      </c>
      <c r="E73" s="12"/>
      <c r="F73" s="24">
        <f t="shared" si="4"/>
        <v>58940</v>
      </c>
      <c r="G73" s="12"/>
      <c r="H73" s="24"/>
      <c r="I73" s="12"/>
      <c r="J73" s="24">
        <f t="shared" si="5"/>
        <v>58940</v>
      </c>
    </row>
    <row r="74" spans="2:10" x14ac:dyDescent="0.5">
      <c r="B74" s="35" t="s">
        <v>50</v>
      </c>
      <c r="C74" s="22"/>
      <c r="D74" s="23">
        <f>[1]ฐานะการจัดเก็บ!U17</f>
        <v>101000</v>
      </c>
      <c r="E74" s="12"/>
      <c r="F74" s="24">
        <f t="shared" si="4"/>
        <v>101000</v>
      </c>
      <c r="G74" s="12"/>
      <c r="H74" s="24"/>
      <c r="I74" s="12"/>
      <c r="J74" s="24">
        <f t="shared" si="5"/>
        <v>101000</v>
      </c>
    </row>
    <row r="75" spans="2:10" x14ac:dyDescent="0.5">
      <c r="B75" s="36" t="s">
        <v>51</v>
      </c>
      <c r="C75" s="22"/>
      <c r="D75" s="23">
        <f>[1]ฐานะการจัดเก็บ!U29</f>
        <v>0</v>
      </c>
      <c r="E75" s="12"/>
      <c r="F75" s="24">
        <f t="shared" si="4"/>
        <v>0</v>
      </c>
      <c r="G75" s="12"/>
      <c r="H75" s="24"/>
      <c r="I75" s="12"/>
      <c r="J75" s="24">
        <f t="shared" si="5"/>
        <v>0</v>
      </c>
    </row>
    <row r="76" spans="2:10" x14ac:dyDescent="0.5">
      <c r="B76" s="35" t="s">
        <v>52</v>
      </c>
      <c r="C76" s="22"/>
      <c r="D76" s="23">
        <f>[1]ฐานะการจัดเก็บ!U27</f>
        <v>135700</v>
      </c>
      <c r="E76" s="12"/>
      <c r="F76" s="24">
        <f t="shared" si="4"/>
        <v>135700</v>
      </c>
      <c r="G76" s="12"/>
      <c r="H76" s="24"/>
      <c r="I76" s="12"/>
      <c r="J76" s="24">
        <f t="shared" si="5"/>
        <v>135700</v>
      </c>
    </row>
    <row r="77" spans="2:10" x14ac:dyDescent="0.5">
      <c r="B77" s="37" t="s">
        <v>53</v>
      </c>
      <c r="C77" s="22"/>
      <c r="D77" s="23"/>
      <c r="E77" s="12"/>
      <c r="F77" s="24">
        <f>D77</f>
        <v>0</v>
      </c>
      <c r="G77" s="12"/>
      <c r="H77" s="24"/>
      <c r="I77" s="12"/>
      <c r="J77" s="24">
        <f>F77+H77-G77</f>
        <v>0</v>
      </c>
    </row>
    <row r="78" spans="2:10" ht="22.5" thickBot="1" x14ac:dyDescent="0.55000000000000004">
      <c r="B78" s="29" t="s">
        <v>32</v>
      </c>
      <c r="C78" s="38">
        <f>SUM(C58:C76)</f>
        <v>0</v>
      </c>
      <c r="D78" s="39">
        <f>SUM(D58:D77)</f>
        <v>4332959.2</v>
      </c>
      <c r="E78" s="39">
        <f t="shared" ref="E78:J78" si="6">SUM(E58:E77)</f>
        <v>0</v>
      </c>
      <c r="F78" s="39">
        <f t="shared" si="6"/>
        <v>4332959.2</v>
      </c>
      <c r="G78" s="39">
        <f t="shared" si="6"/>
        <v>0</v>
      </c>
      <c r="H78" s="39">
        <f t="shared" si="6"/>
        <v>0</v>
      </c>
      <c r="I78" s="39">
        <f t="shared" si="6"/>
        <v>0</v>
      </c>
      <c r="J78" s="39">
        <f t="shared" si="6"/>
        <v>4332959.2</v>
      </c>
    </row>
    <row r="79" spans="2:10" ht="22.5" thickTop="1" x14ac:dyDescent="0.5">
      <c r="B79" s="40" t="s">
        <v>54</v>
      </c>
      <c r="C79" s="12"/>
      <c r="D79" s="33"/>
      <c r="E79" s="21"/>
      <c r="F79" s="34"/>
      <c r="G79" s="21"/>
      <c r="H79" s="34"/>
      <c r="I79" s="21"/>
      <c r="J79" s="34"/>
    </row>
    <row r="80" spans="2:10" x14ac:dyDescent="0.5">
      <c r="B80" s="10" t="s">
        <v>55</v>
      </c>
      <c r="C80" s="22"/>
      <c r="D80" s="23">
        <f>[1]ฐานะการจัดเก็บ!U37</f>
        <v>1027586.3200000001</v>
      </c>
      <c r="E80" s="12"/>
      <c r="F80" s="24">
        <f>D80</f>
        <v>1027586.3200000001</v>
      </c>
      <c r="G80" s="12"/>
      <c r="H80" s="24"/>
      <c r="I80" s="12"/>
      <c r="J80" s="24">
        <f>F80+H80-G80</f>
        <v>1027586.3200000001</v>
      </c>
    </row>
    <row r="81" spans="2:10" x14ac:dyDescent="0.5">
      <c r="B81" s="10" t="s">
        <v>56</v>
      </c>
      <c r="C81" s="22"/>
      <c r="D81" s="23">
        <f>[1]ฐานะการจัดเก็บ!U38</f>
        <v>119953.69</v>
      </c>
      <c r="E81" s="27"/>
      <c r="F81" s="24">
        <f>D81</f>
        <v>119953.69</v>
      </c>
      <c r="G81" s="27"/>
      <c r="H81" s="24"/>
      <c r="I81" s="27"/>
      <c r="J81" s="24">
        <f>F81+H81-G81</f>
        <v>119953.69</v>
      </c>
    </row>
    <row r="82" spans="2:10" ht="22.5" thickBot="1" x14ac:dyDescent="0.55000000000000004">
      <c r="B82" s="29" t="s">
        <v>32</v>
      </c>
      <c r="C82" s="38">
        <f>SUM(C80:C81)</f>
        <v>0</v>
      </c>
      <c r="D82" s="39">
        <f>SUM(D80:D81)</f>
        <v>1147540.01</v>
      </c>
      <c r="E82" s="41">
        <v>0</v>
      </c>
      <c r="F82" s="41">
        <f>SUM(F80:F81)</f>
        <v>1147540.01</v>
      </c>
      <c r="G82" s="41">
        <f>SUM(G80:G81)</f>
        <v>0</v>
      </c>
      <c r="H82" s="41">
        <f>SUM(H80:H81)</f>
        <v>0</v>
      </c>
      <c r="I82" s="41">
        <v>0</v>
      </c>
      <c r="J82" s="41">
        <f>SUM(J80:J81)</f>
        <v>1147540.01</v>
      </c>
    </row>
    <row r="83" spans="2:10" ht="22.5" thickTop="1" x14ac:dyDescent="0.5">
      <c r="B83" s="32" t="s">
        <v>57</v>
      </c>
      <c r="C83" s="21"/>
      <c r="D83" s="33"/>
      <c r="E83" s="21"/>
      <c r="F83" s="34"/>
      <c r="G83" s="21"/>
      <c r="H83" s="34"/>
      <c r="I83" s="21"/>
      <c r="J83" s="34"/>
    </row>
    <row r="84" spans="2:10" x14ac:dyDescent="0.5">
      <c r="B84" s="35" t="s">
        <v>58</v>
      </c>
      <c r="C84" s="12"/>
      <c r="D84" s="23">
        <f>[1]ฐานะการจัดเก็บ!U43</f>
        <v>49900</v>
      </c>
      <c r="E84" s="12"/>
      <c r="F84" s="24">
        <f>D84</f>
        <v>49900</v>
      </c>
      <c r="G84" s="12"/>
      <c r="H84" s="24"/>
      <c r="I84" s="12"/>
      <c r="J84" s="24">
        <f>F84+H84-G84</f>
        <v>49900</v>
      </c>
    </row>
    <row r="85" spans="2:10" x14ac:dyDescent="0.5">
      <c r="B85" s="35" t="s">
        <v>59</v>
      </c>
      <c r="C85" s="22"/>
      <c r="D85" s="23">
        <f>[1]ฐานะการจัดเก็บ!U44</f>
        <v>2545437.2999999998</v>
      </c>
      <c r="E85" s="27"/>
      <c r="F85" s="24">
        <f>D85-C85</f>
        <v>2545437.2999999998</v>
      </c>
      <c r="G85" s="27"/>
      <c r="H85" s="24"/>
      <c r="I85" s="27"/>
      <c r="J85" s="24">
        <f>F85+H85-G85</f>
        <v>2545437.2999999998</v>
      </c>
    </row>
    <row r="86" spans="2:10" x14ac:dyDescent="0.5">
      <c r="B86" s="35" t="s">
        <v>60</v>
      </c>
      <c r="C86" s="42"/>
      <c r="D86" s="23">
        <f>[1]ฐานะการจัดเก็บ!U42</f>
        <v>0.09</v>
      </c>
      <c r="E86" s="43"/>
      <c r="F86" s="24">
        <f>D86-C86</f>
        <v>0.09</v>
      </c>
      <c r="G86" s="43"/>
      <c r="H86" s="44"/>
      <c r="I86" s="43"/>
      <c r="J86" s="24">
        <f>F86+H86-G86</f>
        <v>0.09</v>
      </c>
    </row>
    <row r="87" spans="2:10" ht="22.5" thickBot="1" x14ac:dyDescent="0.55000000000000004">
      <c r="B87" s="29" t="s">
        <v>32</v>
      </c>
      <c r="C87" s="38">
        <f>SUM(C84:C85)</f>
        <v>0</v>
      </c>
      <c r="D87" s="39">
        <f>SUM(D84:D86)</f>
        <v>2595337.3899999997</v>
      </c>
      <c r="E87" s="41">
        <v>0</v>
      </c>
      <c r="F87" s="41">
        <f>SUM(F84:F86)</f>
        <v>2595337.3899999997</v>
      </c>
      <c r="G87" s="41">
        <f>SUM(G84:G85)</f>
        <v>0</v>
      </c>
      <c r="H87" s="41">
        <f>SUM(H84:H85)</f>
        <v>0</v>
      </c>
      <c r="I87" s="41">
        <v>0</v>
      </c>
      <c r="J87" s="41">
        <f>SUM(J84:J86)</f>
        <v>2595337.3899999997</v>
      </c>
    </row>
    <row r="88" spans="2:10" ht="22.5" thickTop="1" x14ac:dyDescent="0.5">
      <c r="B88" s="3" t="s">
        <v>1</v>
      </c>
      <c r="C88" s="4" t="s">
        <v>2</v>
      </c>
      <c r="D88" s="5"/>
      <c r="E88" s="6" t="s">
        <v>64</v>
      </c>
      <c r="F88" s="6"/>
      <c r="G88" s="6" t="s">
        <v>4</v>
      </c>
      <c r="H88" s="6"/>
      <c r="I88" s="6" t="s">
        <v>5</v>
      </c>
      <c r="J88" s="6"/>
    </row>
    <row r="89" spans="2:10" x14ac:dyDescent="0.5">
      <c r="B89" s="7"/>
      <c r="C89" s="8" t="s">
        <v>6</v>
      </c>
      <c r="D89" s="9" t="s">
        <v>7</v>
      </c>
      <c r="E89" s="8" t="s">
        <v>6</v>
      </c>
      <c r="F89" s="8" t="s">
        <v>7</v>
      </c>
      <c r="G89" s="8" t="s">
        <v>6</v>
      </c>
      <c r="H89" s="8" t="s">
        <v>7</v>
      </c>
      <c r="I89" s="8" t="s">
        <v>6</v>
      </c>
      <c r="J89" s="8" t="s">
        <v>7</v>
      </c>
    </row>
    <row r="90" spans="2:10" x14ac:dyDescent="0.5">
      <c r="B90" s="32" t="s">
        <v>61</v>
      </c>
      <c r="C90" s="21"/>
      <c r="D90" s="33"/>
      <c r="E90" s="12"/>
      <c r="F90" s="24"/>
      <c r="G90" s="12"/>
      <c r="H90" s="24"/>
      <c r="I90" s="12"/>
      <c r="J90" s="24"/>
    </row>
    <row r="91" spans="2:10" x14ac:dyDescent="0.5">
      <c r="B91" s="35" t="s">
        <v>62</v>
      </c>
      <c r="C91" s="12"/>
      <c r="D91" s="22">
        <f>[1]ฐานะการจัดเก็บ!U52</f>
        <v>2072685.67</v>
      </c>
      <c r="E91" s="12"/>
      <c r="F91" s="24">
        <f>D91</f>
        <v>2072685.67</v>
      </c>
      <c r="G91" s="12"/>
      <c r="H91" s="24"/>
      <c r="I91" s="12"/>
      <c r="J91" s="24">
        <f>F91+H91-G91</f>
        <v>2072685.67</v>
      </c>
    </row>
    <row r="92" spans="2:10" x14ac:dyDescent="0.5">
      <c r="B92" s="35" t="s">
        <v>63</v>
      </c>
      <c r="C92" s="12"/>
      <c r="D92" s="22">
        <f>[1]ฐานะการจัดเก็บ!U57</f>
        <v>0</v>
      </c>
      <c r="E92" s="12"/>
      <c r="F92" s="24">
        <f t="shared" ref="F92:F101" si="7">D92</f>
        <v>0</v>
      </c>
      <c r="G92" s="12"/>
      <c r="H92" s="24"/>
      <c r="I92" s="12"/>
      <c r="J92" s="24">
        <f t="shared" ref="J92:J101" si="8">F92+H92-G92</f>
        <v>0</v>
      </c>
    </row>
    <row r="93" spans="2:10" x14ac:dyDescent="0.5">
      <c r="B93" s="35" t="s">
        <v>65</v>
      </c>
      <c r="C93" s="12"/>
      <c r="D93" s="22">
        <f>[1]ฐานะการจัดเก็บ!U58</f>
        <v>19514475.369999997</v>
      </c>
      <c r="E93" s="12"/>
      <c r="F93" s="24">
        <f t="shared" si="7"/>
        <v>19514475.369999997</v>
      </c>
      <c r="G93" s="12"/>
      <c r="H93" s="24"/>
      <c r="I93" s="12"/>
      <c r="J93" s="24">
        <f t="shared" si="8"/>
        <v>19514475.369999997</v>
      </c>
    </row>
    <row r="94" spans="2:10" x14ac:dyDescent="0.5">
      <c r="B94" s="35" t="s">
        <v>66</v>
      </c>
      <c r="C94" s="12"/>
      <c r="D94" s="22">
        <f>[1]ฐานะการจัดเก็บ!U53</f>
        <v>35522359.850000001</v>
      </c>
      <c r="E94" s="12"/>
      <c r="F94" s="24">
        <f t="shared" si="7"/>
        <v>35522359.850000001</v>
      </c>
      <c r="G94" s="12"/>
      <c r="H94" s="24"/>
      <c r="I94" s="12"/>
      <c r="J94" s="24">
        <f t="shared" si="8"/>
        <v>35522359.850000001</v>
      </c>
    </row>
    <row r="95" spans="2:10" x14ac:dyDescent="0.5">
      <c r="B95" s="35" t="s">
        <v>67</v>
      </c>
      <c r="C95" s="12"/>
      <c r="D95" s="22">
        <f>[1]ฐานะการจัดเก็บ!U54</f>
        <v>0</v>
      </c>
      <c r="E95" s="12"/>
      <c r="F95" s="24">
        <f t="shared" si="7"/>
        <v>0</v>
      </c>
      <c r="G95" s="12"/>
      <c r="H95" s="24"/>
      <c r="I95" s="12"/>
      <c r="J95" s="24">
        <f t="shared" si="8"/>
        <v>0</v>
      </c>
    </row>
    <row r="96" spans="2:10" x14ac:dyDescent="0.5">
      <c r="B96" s="35" t="s">
        <v>68</v>
      </c>
      <c r="C96" s="12"/>
      <c r="D96" s="22">
        <f>[1]ฐานะการจัดเก็บ!U55</f>
        <v>12982017.77</v>
      </c>
      <c r="E96" s="12"/>
      <c r="F96" s="24">
        <f t="shared" si="7"/>
        <v>12982017.77</v>
      </c>
      <c r="G96" s="12"/>
      <c r="H96" s="24"/>
      <c r="I96" s="12"/>
      <c r="J96" s="24">
        <f t="shared" si="8"/>
        <v>12982017.77</v>
      </c>
    </row>
    <row r="97" spans="1:11" x14ac:dyDescent="0.5">
      <c r="B97" s="35" t="s">
        <v>69</v>
      </c>
      <c r="C97" s="12"/>
      <c r="D97" s="22">
        <f>[1]ฐานะการจัดเก็บ!U56</f>
        <v>1355501.51</v>
      </c>
      <c r="E97" s="12"/>
      <c r="F97" s="24">
        <f t="shared" si="7"/>
        <v>1355501.51</v>
      </c>
      <c r="G97" s="12"/>
      <c r="H97" s="24"/>
      <c r="I97" s="12"/>
      <c r="J97" s="24">
        <f t="shared" si="8"/>
        <v>1355501.51</v>
      </c>
    </row>
    <row r="98" spans="1:11" x14ac:dyDescent="0.5">
      <c r="B98" s="35" t="s">
        <v>70</v>
      </c>
      <c r="C98" s="12"/>
      <c r="D98" s="22">
        <f>[1]ฐานะการจัดเก็บ!U62</f>
        <v>27205571</v>
      </c>
      <c r="E98" s="12"/>
      <c r="F98" s="24">
        <f t="shared" si="7"/>
        <v>27205571</v>
      </c>
      <c r="G98" s="12"/>
      <c r="H98" s="24"/>
      <c r="I98" s="12"/>
      <c r="J98" s="24">
        <f t="shared" si="8"/>
        <v>27205571</v>
      </c>
    </row>
    <row r="99" spans="1:11" x14ac:dyDescent="0.5">
      <c r="B99" s="35" t="s">
        <v>71</v>
      </c>
      <c r="C99" s="12"/>
      <c r="D99" s="22">
        <f>[1]ฐานะการจัดเก็บ!U60</f>
        <v>181295.81999999998</v>
      </c>
      <c r="E99" s="12"/>
      <c r="F99" s="24">
        <f t="shared" si="7"/>
        <v>181295.81999999998</v>
      </c>
      <c r="G99" s="12"/>
      <c r="H99" s="24"/>
      <c r="I99" s="12"/>
      <c r="J99" s="24">
        <f t="shared" si="8"/>
        <v>181295.81999999998</v>
      </c>
    </row>
    <row r="100" spans="1:11" x14ac:dyDescent="0.5">
      <c r="B100" s="35" t="s">
        <v>72</v>
      </c>
      <c r="C100" s="12"/>
      <c r="D100" s="22">
        <f>[1]ฐานะการจัดเก็บ!U61</f>
        <v>152441.78</v>
      </c>
      <c r="E100" s="12"/>
      <c r="F100" s="24">
        <f t="shared" si="7"/>
        <v>152441.78</v>
      </c>
      <c r="G100" s="12"/>
      <c r="H100" s="24"/>
      <c r="I100" s="12"/>
      <c r="J100" s="24">
        <f t="shared" si="8"/>
        <v>152441.78</v>
      </c>
    </row>
    <row r="101" spans="1:11" x14ac:dyDescent="0.5">
      <c r="B101" s="35" t="s">
        <v>73</v>
      </c>
      <c r="C101" s="12"/>
      <c r="D101" s="22">
        <f>[1]ฐานะการจัดเก็บ!U59</f>
        <v>0</v>
      </c>
      <c r="E101" s="12"/>
      <c r="F101" s="24">
        <f t="shared" si="7"/>
        <v>0</v>
      </c>
      <c r="G101" s="12"/>
      <c r="H101" s="24"/>
      <c r="I101" s="12"/>
      <c r="J101" s="24">
        <f t="shared" si="8"/>
        <v>0</v>
      </c>
    </row>
    <row r="102" spans="1:11" ht="22.5" thickBot="1" x14ac:dyDescent="0.55000000000000004">
      <c r="B102" s="29" t="s">
        <v>32</v>
      </c>
      <c r="C102" s="45"/>
      <c r="D102" s="39">
        <f>SUM(D91:D101)</f>
        <v>98986348.769999996</v>
      </c>
      <c r="E102" s="41">
        <f>SUM(E91:E101)</f>
        <v>0</v>
      </c>
      <c r="F102" s="41">
        <f>SUM(F91:F101)</f>
        <v>98986348.769999996</v>
      </c>
      <c r="G102" s="41">
        <f>SUM(G91:G101)</f>
        <v>0</v>
      </c>
      <c r="H102" s="41"/>
      <c r="I102" s="41">
        <f>SUM(I91:I101)</f>
        <v>0</v>
      </c>
      <c r="J102" s="41">
        <f>SUM(J91:J101)</f>
        <v>98986348.769999996</v>
      </c>
    </row>
    <row r="103" spans="1:11" ht="22.5" hidden="1" thickTop="1" x14ac:dyDescent="0.5">
      <c r="A103" s="46"/>
      <c r="B103" s="47"/>
      <c r="C103" s="48"/>
      <c r="D103" s="49"/>
      <c r="E103" s="50"/>
      <c r="F103" s="50"/>
      <c r="G103" s="50"/>
      <c r="H103" s="50"/>
      <c r="I103" s="50"/>
      <c r="J103" s="50"/>
      <c r="K103" s="46"/>
    </row>
    <row r="104" spans="1:11" ht="22.5" hidden="1" thickTop="1" x14ac:dyDescent="0.5">
      <c r="A104" s="46"/>
      <c r="B104" s="51"/>
      <c r="C104" s="46"/>
      <c r="D104" s="52"/>
      <c r="E104" s="53"/>
      <c r="F104" s="53"/>
      <c r="G104" s="53"/>
      <c r="H104" s="53"/>
      <c r="I104" s="53"/>
      <c r="J104" s="53"/>
      <c r="K104" s="46"/>
    </row>
    <row r="105" spans="1:11" ht="22.5" hidden="1" thickTop="1" x14ac:dyDescent="0.5">
      <c r="A105" s="46"/>
      <c r="B105" s="51"/>
      <c r="C105" s="46"/>
      <c r="D105" s="52"/>
      <c r="E105" s="53"/>
      <c r="F105" s="53"/>
      <c r="G105" s="53"/>
      <c r="H105" s="53"/>
      <c r="I105" s="53"/>
      <c r="J105" s="53"/>
      <c r="K105" s="46"/>
    </row>
    <row r="106" spans="1:11" ht="22.5" hidden="1" thickTop="1" x14ac:dyDescent="0.5">
      <c r="A106" s="46"/>
      <c r="B106" s="51"/>
      <c r="C106" s="46"/>
      <c r="D106" s="52"/>
      <c r="E106" s="53"/>
      <c r="F106" s="53"/>
      <c r="G106" s="53"/>
      <c r="H106" s="53"/>
      <c r="I106" s="53"/>
      <c r="J106" s="53"/>
      <c r="K106" s="46"/>
    </row>
    <row r="107" spans="1:11" ht="22.5" hidden="1" thickTop="1" x14ac:dyDescent="0.5">
      <c r="A107" s="46"/>
      <c r="B107" s="51"/>
      <c r="C107" s="46"/>
      <c r="D107" s="52"/>
      <c r="E107" s="53"/>
      <c r="F107" s="53"/>
      <c r="G107" s="53"/>
      <c r="H107" s="53"/>
      <c r="I107" s="53"/>
      <c r="J107" s="53"/>
      <c r="K107" s="46"/>
    </row>
    <row r="108" spans="1:11" ht="22.5" hidden="1" thickTop="1" x14ac:dyDescent="0.5">
      <c r="B108" s="3" t="s">
        <v>1</v>
      </c>
      <c r="C108" s="4" t="s">
        <v>2</v>
      </c>
      <c r="D108" s="5"/>
      <c r="E108" s="6" t="s">
        <v>3</v>
      </c>
      <c r="F108" s="6"/>
      <c r="G108" s="6" t="s">
        <v>4</v>
      </c>
      <c r="H108" s="6"/>
      <c r="I108" s="6" t="s">
        <v>5</v>
      </c>
      <c r="J108" s="6"/>
    </row>
    <row r="109" spans="1:11" ht="22.5" hidden="1" thickTop="1" x14ac:dyDescent="0.5">
      <c r="B109" s="7"/>
      <c r="C109" s="8" t="s">
        <v>6</v>
      </c>
      <c r="D109" s="9" t="s">
        <v>7</v>
      </c>
      <c r="E109" s="8" t="s">
        <v>6</v>
      </c>
      <c r="F109" s="8" t="s">
        <v>7</v>
      </c>
      <c r="G109" s="8" t="s">
        <v>6</v>
      </c>
      <c r="H109" s="8" t="s">
        <v>7</v>
      </c>
      <c r="I109" s="8" t="s">
        <v>6</v>
      </c>
      <c r="J109" s="8" t="s">
        <v>7</v>
      </c>
    </row>
    <row r="110" spans="1:11" ht="22.5" thickTop="1" x14ac:dyDescent="0.5">
      <c r="B110" s="32" t="s">
        <v>74</v>
      </c>
      <c r="C110" s="21"/>
      <c r="D110" s="33"/>
      <c r="E110" s="21"/>
      <c r="F110" s="34"/>
      <c r="G110" s="21"/>
      <c r="H110" s="34"/>
      <c r="I110" s="21"/>
      <c r="J110" s="34"/>
    </row>
    <row r="111" spans="1:11" x14ac:dyDescent="0.5">
      <c r="B111" s="35" t="s">
        <v>75</v>
      </c>
      <c r="C111" s="21"/>
      <c r="D111" s="54">
        <f>[1]ฐานะการจัดเก็บ!U67</f>
        <v>0</v>
      </c>
      <c r="E111" s="55"/>
      <c r="F111" s="24">
        <f t="shared" ref="F111:F137" si="9">D111</f>
        <v>0</v>
      </c>
      <c r="G111" s="55"/>
      <c r="H111" s="24"/>
      <c r="I111" s="55"/>
      <c r="J111" s="24">
        <f t="shared" ref="J111:J138" si="10">F111+H111-G111</f>
        <v>0</v>
      </c>
    </row>
    <row r="112" spans="1:11" x14ac:dyDescent="0.5">
      <c r="B112" s="35" t="s">
        <v>76</v>
      </c>
      <c r="C112" s="12"/>
      <c r="D112" s="54"/>
      <c r="E112" s="27"/>
      <c r="F112" s="24">
        <f t="shared" si="9"/>
        <v>0</v>
      </c>
      <c r="G112" s="27"/>
      <c r="H112" s="24"/>
      <c r="I112" s="27"/>
      <c r="J112" s="24">
        <f t="shared" si="10"/>
        <v>0</v>
      </c>
    </row>
    <row r="113" spans="2:10" x14ac:dyDescent="0.5">
      <c r="B113" s="56" t="s">
        <v>77</v>
      </c>
      <c r="C113" s="12"/>
      <c r="D113" s="54">
        <f>[1]ฐานะการจัดเก็บ!U67</f>
        <v>0</v>
      </c>
      <c r="E113" s="27"/>
      <c r="F113" s="24">
        <f t="shared" si="9"/>
        <v>0</v>
      </c>
      <c r="G113" s="27"/>
      <c r="H113" s="24"/>
      <c r="I113" s="27"/>
      <c r="J113" s="24">
        <f t="shared" si="10"/>
        <v>0</v>
      </c>
    </row>
    <row r="114" spans="2:10" x14ac:dyDescent="0.5">
      <c r="B114" s="57" t="s">
        <v>78</v>
      </c>
      <c r="C114" s="12"/>
      <c r="D114" s="54">
        <f>[1]ฐานะการจัดเก็บ!U68</f>
        <v>13557906</v>
      </c>
      <c r="E114" s="27"/>
      <c r="F114" s="24">
        <f t="shared" si="9"/>
        <v>13557906</v>
      </c>
      <c r="G114" s="27"/>
      <c r="H114" s="24"/>
      <c r="I114" s="27"/>
      <c r="J114" s="24">
        <f t="shared" si="10"/>
        <v>13557906</v>
      </c>
    </row>
    <row r="115" spans="2:10" x14ac:dyDescent="0.5">
      <c r="B115" s="58" t="s">
        <v>79</v>
      </c>
      <c r="C115" s="12"/>
      <c r="D115" s="54">
        <f>[1]ฐานะการจัดเก็บ!U69</f>
        <v>4054737</v>
      </c>
      <c r="E115" s="27"/>
      <c r="F115" s="24">
        <f t="shared" si="9"/>
        <v>4054737</v>
      </c>
      <c r="G115" s="27"/>
      <c r="H115" s="24"/>
      <c r="I115" s="27"/>
      <c r="J115" s="24">
        <f t="shared" si="10"/>
        <v>4054737</v>
      </c>
    </row>
    <row r="116" spans="2:10" x14ac:dyDescent="0.5">
      <c r="B116" s="58" t="s">
        <v>80</v>
      </c>
      <c r="C116" s="12"/>
      <c r="D116" s="54">
        <f>[1]ฐานะการจัดเก็บ!U70</f>
        <v>7776400</v>
      </c>
      <c r="E116" s="27"/>
      <c r="F116" s="24">
        <f t="shared" si="9"/>
        <v>7776400</v>
      </c>
      <c r="G116" s="27"/>
      <c r="H116" s="24"/>
      <c r="I116" s="27"/>
      <c r="J116" s="24">
        <f t="shared" si="10"/>
        <v>7776400</v>
      </c>
    </row>
    <row r="117" spans="2:10" x14ac:dyDescent="0.5">
      <c r="B117" s="58" t="s">
        <v>81</v>
      </c>
      <c r="C117" s="12"/>
      <c r="D117" s="54">
        <f>[1]ฐานะการจัดเก็บ!U71</f>
        <v>253300</v>
      </c>
      <c r="E117" s="27"/>
      <c r="F117" s="24">
        <f t="shared" si="9"/>
        <v>253300</v>
      </c>
      <c r="G117" s="27"/>
      <c r="H117" s="24"/>
      <c r="I117" s="27"/>
      <c r="J117" s="24">
        <f t="shared" si="10"/>
        <v>253300</v>
      </c>
    </row>
    <row r="118" spans="2:10" x14ac:dyDescent="0.5">
      <c r="B118" s="59" t="s">
        <v>82</v>
      </c>
      <c r="C118" s="12"/>
      <c r="D118" s="54">
        <f>[1]ฐานะการจัดเก็บ!U72</f>
        <v>1322280</v>
      </c>
      <c r="E118" s="27"/>
      <c r="F118" s="24">
        <f t="shared" si="9"/>
        <v>1322280</v>
      </c>
      <c r="G118" s="27"/>
      <c r="H118" s="24"/>
      <c r="I118" s="27"/>
      <c r="J118" s="24">
        <f t="shared" si="10"/>
        <v>1322280</v>
      </c>
    </row>
    <row r="119" spans="2:10" x14ac:dyDescent="0.5">
      <c r="B119" s="58" t="s">
        <v>83</v>
      </c>
      <c r="C119" s="27"/>
      <c r="D119" s="54">
        <f>[1]ฐานะการจัดเก็บ!U73</f>
        <v>200000</v>
      </c>
      <c r="E119" s="43"/>
      <c r="F119" s="24">
        <f t="shared" si="9"/>
        <v>200000</v>
      </c>
      <c r="G119" s="60">
        <v>200000</v>
      </c>
      <c r="H119" s="44"/>
      <c r="I119" s="43"/>
      <c r="J119" s="24">
        <f t="shared" si="10"/>
        <v>0</v>
      </c>
    </row>
    <row r="120" spans="2:10" x14ac:dyDescent="0.5">
      <c r="B120" s="58" t="s">
        <v>84</v>
      </c>
      <c r="C120" s="27"/>
      <c r="D120" s="54">
        <f>[1]ฐานะการจัดเก็บ!U74</f>
        <v>0</v>
      </c>
      <c r="E120" s="12"/>
      <c r="F120" s="24">
        <f t="shared" si="9"/>
        <v>0</v>
      </c>
      <c r="G120" s="12"/>
      <c r="H120" s="24"/>
      <c r="I120" s="12"/>
      <c r="J120" s="24">
        <f t="shared" si="10"/>
        <v>0</v>
      </c>
    </row>
    <row r="121" spans="2:10" x14ac:dyDescent="0.5">
      <c r="B121" s="59" t="s">
        <v>85</v>
      </c>
      <c r="C121" s="12"/>
      <c r="D121" s="54">
        <f>[1]ฐานะการจัดเก็บ!U75</f>
        <v>17920800</v>
      </c>
      <c r="E121" s="27"/>
      <c r="F121" s="24">
        <f t="shared" si="9"/>
        <v>17920800</v>
      </c>
      <c r="G121" s="27"/>
      <c r="H121" s="24"/>
      <c r="I121" s="27"/>
      <c r="J121" s="24">
        <f t="shared" si="10"/>
        <v>17920800</v>
      </c>
    </row>
    <row r="122" spans="2:10" x14ac:dyDescent="0.5">
      <c r="B122" s="59" t="s">
        <v>86</v>
      </c>
      <c r="C122" s="12"/>
      <c r="D122" s="54">
        <f>[1]ฐานะการจัดเก็บ!U76</f>
        <v>2899200</v>
      </c>
      <c r="E122" s="27"/>
      <c r="F122" s="24">
        <f t="shared" si="9"/>
        <v>2899200</v>
      </c>
      <c r="G122" s="27"/>
      <c r="H122" s="24"/>
      <c r="I122" s="27"/>
      <c r="J122" s="24">
        <f t="shared" si="10"/>
        <v>2899200</v>
      </c>
    </row>
    <row r="123" spans="2:10" x14ac:dyDescent="0.5">
      <c r="B123" s="59" t="s">
        <v>87</v>
      </c>
      <c r="C123" s="27"/>
      <c r="D123" s="54">
        <f>[1]ฐานะการจัดเก็บ!U77</f>
        <v>294000</v>
      </c>
      <c r="E123" s="43"/>
      <c r="F123" s="24">
        <f t="shared" si="9"/>
        <v>294000</v>
      </c>
      <c r="G123" s="43"/>
      <c r="H123" s="44"/>
      <c r="I123" s="43"/>
      <c r="J123" s="24">
        <f t="shared" si="10"/>
        <v>294000</v>
      </c>
    </row>
    <row r="124" spans="2:10" x14ac:dyDescent="0.5">
      <c r="B124" s="59" t="s">
        <v>88</v>
      </c>
      <c r="C124" s="27"/>
      <c r="D124" s="54">
        <f>[1]ฐานะการจัดเก็บ!U78</f>
        <v>380000</v>
      </c>
      <c r="E124" s="43"/>
      <c r="F124" s="24">
        <f t="shared" si="9"/>
        <v>380000</v>
      </c>
      <c r="G124" s="43"/>
      <c r="H124" s="44"/>
      <c r="I124" s="43"/>
      <c r="J124" s="24">
        <f t="shared" si="10"/>
        <v>380000</v>
      </c>
    </row>
    <row r="125" spans="2:10" x14ac:dyDescent="0.5">
      <c r="B125" s="59" t="s">
        <v>89</v>
      </c>
      <c r="C125" s="27"/>
      <c r="D125" s="54">
        <f>[1]ฐานะการจัดเก็บ!U79</f>
        <v>14310</v>
      </c>
      <c r="E125" s="43"/>
      <c r="F125" s="24">
        <f t="shared" si="9"/>
        <v>14310</v>
      </c>
      <c r="G125" s="43"/>
      <c r="H125" s="44"/>
      <c r="I125" s="43"/>
      <c r="J125" s="24">
        <f t="shared" si="10"/>
        <v>14310</v>
      </c>
    </row>
    <row r="126" spans="2:10" x14ac:dyDescent="0.5">
      <c r="B126" s="59" t="s">
        <v>90</v>
      </c>
      <c r="C126" s="27"/>
      <c r="D126" s="54">
        <f>[1]ฐานะการจัดเก็บ!U80</f>
        <v>71550</v>
      </c>
      <c r="E126" s="43"/>
      <c r="F126" s="24">
        <f t="shared" si="9"/>
        <v>71550</v>
      </c>
      <c r="G126" s="43"/>
      <c r="H126" s="44"/>
      <c r="I126" s="43"/>
      <c r="J126" s="24">
        <f t="shared" si="10"/>
        <v>71550</v>
      </c>
    </row>
    <row r="127" spans="2:10" ht="22.5" thickBot="1" x14ac:dyDescent="0.55000000000000004">
      <c r="B127" s="29" t="s">
        <v>32</v>
      </c>
      <c r="C127" s="45"/>
      <c r="D127" s="39">
        <f t="shared" ref="D127:J127" si="11">SUM(D111:D126)</f>
        <v>48744483</v>
      </c>
      <c r="E127" s="39">
        <f t="shared" si="11"/>
        <v>0</v>
      </c>
      <c r="F127" s="39">
        <f t="shared" si="11"/>
        <v>48744483</v>
      </c>
      <c r="G127" s="39">
        <f t="shared" si="11"/>
        <v>200000</v>
      </c>
      <c r="H127" s="39">
        <f t="shared" si="11"/>
        <v>0</v>
      </c>
      <c r="I127" s="39">
        <f t="shared" si="11"/>
        <v>0</v>
      </c>
      <c r="J127" s="39">
        <f t="shared" si="11"/>
        <v>48544483</v>
      </c>
    </row>
    <row r="128" spans="2:10" ht="22.5" thickTop="1" x14ac:dyDescent="0.5">
      <c r="B128" s="61" t="s">
        <v>91</v>
      </c>
      <c r="C128" s="27"/>
      <c r="D128" s="62"/>
      <c r="E128" s="62"/>
      <c r="F128" s="62"/>
      <c r="G128" s="62"/>
      <c r="H128" s="62"/>
      <c r="I128" s="62"/>
      <c r="J128" s="62"/>
    </row>
    <row r="129" spans="2:11" hidden="1" x14ac:dyDescent="0.5">
      <c r="B129" s="63" t="s">
        <v>92</v>
      </c>
      <c r="C129" s="27"/>
      <c r="D129" s="54"/>
      <c r="E129" s="43"/>
      <c r="F129" s="24">
        <f t="shared" si="9"/>
        <v>0</v>
      </c>
      <c r="G129" s="43"/>
      <c r="H129" s="44"/>
      <c r="I129" s="43"/>
      <c r="J129" s="24"/>
    </row>
    <row r="130" spans="2:11" hidden="1" x14ac:dyDescent="0.5">
      <c r="B130" s="63" t="s">
        <v>93</v>
      </c>
      <c r="C130" s="27"/>
      <c r="D130" s="54">
        <f>[1]ฐานะการจัดเก็บ!U85</f>
        <v>0</v>
      </c>
      <c r="E130" s="43"/>
      <c r="F130" s="24">
        <f t="shared" si="9"/>
        <v>0</v>
      </c>
      <c r="G130" s="43"/>
      <c r="H130" s="44"/>
      <c r="I130" s="43"/>
      <c r="J130" s="24">
        <f t="shared" si="10"/>
        <v>0</v>
      </c>
    </row>
    <row r="131" spans="2:11" hidden="1" x14ac:dyDescent="0.5">
      <c r="B131" s="63" t="s">
        <v>94</v>
      </c>
      <c r="C131" s="27"/>
      <c r="D131" s="54">
        <f>[1]ฐานะการจัดเก็บ!U86</f>
        <v>0</v>
      </c>
      <c r="E131" s="43"/>
      <c r="F131" s="24">
        <f t="shared" si="9"/>
        <v>0</v>
      </c>
      <c r="G131" s="43"/>
      <c r="H131" s="44"/>
      <c r="I131" s="43"/>
      <c r="J131" s="24">
        <f t="shared" si="10"/>
        <v>0</v>
      </c>
    </row>
    <row r="132" spans="2:11" hidden="1" x14ac:dyDescent="0.5">
      <c r="B132" s="63" t="s">
        <v>95</v>
      </c>
      <c r="C132" s="27"/>
      <c r="D132" s="54">
        <f>[1]ฐานะการจัดเก็บ!U87</f>
        <v>0</v>
      </c>
      <c r="E132" s="43"/>
      <c r="F132" s="24">
        <f t="shared" si="9"/>
        <v>0</v>
      </c>
      <c r="G132" s="43"/>
      <c r="H132" s="44"/>
      <c r="I132" s="43"/>
      <c r="J132" s="24">
        <f t="shared" si="10"/>
        <v>0</v>
      </c>
    </row>
    <row r="133" spans="2:11" hidden="1" x14ac:dyDescent="0.5">
      <c r="B133" s="63" t="s">
        <v>96</v>
      </c>
      <c r="C133" s="27"/>
      <c r="D133" s="54">
        <f>[1]ฐานะการจัดเก็บ!U88</f>
        <v>0</v>
      </c>
      <c r="E133" s="43"/>
      <c r="F133" s="24">
        <f t="shared" si="9"/>
        <v>0</v>
      </c>
      <c r="G133" s="43"/>
      <c r="H133" s="44"/>
      <c r="I133" s="43"/>
      <c r="J133" s="24">
        <f t="shared" si="10"/>
        <v>0</v>
      </c>
    </row>
    <row r="134" spans="2:11" hidden="1" x14ac:dyDescent="0.5">
      <c r="B134" s="63" t="s">
        <v>97</v>
      </c>
      <c r="C134" s="27"/>
      <c r="D134" s="54">
        <f>[1]ฐานะการจัดเก็บ!U89</f>
        <v>0</v>
      </c>
      <c r="E134" s="43"/>
      <c r="F134" s="24">
        <f t="shared" si="9"/>
        <v>0</v>
      </c>
      <c r="G134" s="43"/>
      <c r="H134" s="44"/>
      <c r="I134" s="43"/>
      <c r="J134" s="24">
        <f t="shared" si="10"/>
        <v>0</v>
      </c>
    </row>
    <row r="135" spans="2:11" hidden="1" x14ac:dyDescent="0.5">
      <c r="B135" s="63" t="s">
        <v>98</v>
      </c>
      <c r="C135" s="27"/>
      <c r="D135" s="54">
        <f>[1]ฐานะการจัดเก็บ!U90</f>
        <v>0</v>
      </c>
      <c r="E135" s="43"/>
      <c r="F135" s="24">
        <f t="shared" si="9"/>
        <v>0</v>
      </c>
      <c r="G135" s="43"/>
      <c r="H135" s="44"/>
      <c r="I135" s="43"/>
      <c r="J135" s="24">
        <f t="shared" si="10"/>
        <v>0</v>
      </c>
    </row>
    <row r="136" spans="2:11" hidden="1" x14ac:dyDescent="0.5">
      <c r="B136" s="63" t="s">
        <v>99</v>
      </c>
      <c r="C136" s="27"/>
      <c r="D136" s="54">
        <f>[1]ฐานะการจัดเก็บ!U91</f>
        <v>0</v>
      </c>
      <c r="E136" s="43"/>
      <c r="F136" s="24">
        <f t="shared" si="9"/>
        <v>0</v>
      </c>
      <c r="G136" s="43"/>
      <c r="H136" s="44"/>
      <c r="I136" s="43"/>
      <c r="J136" s="24">
        <f t="shared" si="10"/>
        <v>0</v>
      </c>
    </row>
    <row r="137" spans="2:11" hidden="1" x14ac:dyDescent="0.5">
      <c r="B137" s="63" t="s">
        <v>100</v>
      </c>
      <c r="C137" s="27"/>
      <c r="D137" s="54">
        <f>[1]ฐานะการจัดเก็บ!U92</f>
        <v>0</v>
      </c>
      <c r="E137" s="43"/>
      <c r="F137" s="24">
        <f t="shared" si="9"/>
        <v>0</v>
      </c>
      <c r="G137" s="43"/>
      <c r="H137" s="44"/>
      <c r="I137" s="43"/>
      <c r="J137" s="24">
        <f t="shared" si="10"/>
        <v>0</v>
      </c>
    </row>
    <row r="138" spans="2:11" x14ac:dyDescent="0.5">
      <c r="B138" s="63" t="s">
        <v>101</v>
      </c>
      <c r="C138" s="27"/>
      <c r="D138" s="54">
        <f>[1]ฐานะการจัดเก็บ!U93</f>
        <v>5181999.83</v>
      </c>
      <c r="E138" s="43"/>
      <c r="F138" s="44">
        <f>D138</f>
        <v>5181999.83</v>
      </c>
      <c r="G138" s="43"/>
      <c r="H138" s="44">
        <v>1679300</v>
      </c>
      <c r="I138" s="43"/>
      <c r="J138" s="24">
        <f t="shared" si="10"/>
        <v>6861299.8300000001</v>
      </c>
    </row>
    <row r="139" spans="2:11" ht="22.5" thickBot="1" x14ac:dyDescent="0.55000000000000004">
      <c r="B139" s="29" t="s">
        <v>32</v>
      </c>
      <c r="C139" s="45"/>
      <c r="D139" s="39">
        <f>SUM(D129:D138)</f>
        <v>5181999.83</v>
      </c>
      <c r="E139" s="39">
        <f t="shared" ref="E139:J139" si="12">SUM(E129:E138)</f>
        <v>0</v>
      </c>
      <c r="F139" s="39">
        <f t="shared" si="12"/>
        <v>5181999.83</v>
      </c>
      <c r="G139" s="39">
        <f t="shared" si="12"/>
        <v>0</v>
      </c>
      <c r="H139" s="39">
        <f t="shared" si="12"/>
        <v>1679300</v>
      </c>
      <c r="I139" s="39">
        <f t="shared" si="12"/>
        <v>0</v>
      </c>
      <c r="J139" s="39">
        <f t="shared" si="12"/>
        <v>6861299.8300000001</v>
      </c>
    </row>
    <row r="140" spans="2:11" ht="23.25" thickTop="1" thickBot="1" x14ac:dyDescent="0.55000000000000004">
      <c r="B140" s="64" t="s">
        <v>102</v>
      </c>
      <c r="C140" s="39">
        <f>C56+C78+C82+C87+C102+C139</f>
        <v>0</v>
      </c>
      <c r="D140" s="39">
        <f>D56+D78+D82+D87+D102+D127+D139</f>
        <v>173291455.62</v>
      </c>
      <c r="E140" s="39">
        <f>E56+E78+E82+E87+E102+E127+E139</f>
        <v>0</v>
      </c>
      <c r="F140" s="39">
        <f>F56+F78+F82+F87+F102+F127+F139</f>
        <v>173291455.62</v>
      </c>
      <c r="G140" s="39">
        <f>G56+G78+G82+G87+G102+G127+G139</f>
        <v>200000</v>
      </c>
      <c r="H140" s="39">
        <f>H56+H78+H82+H87+H102+H127+H139</f>
        <v>1679300</v>
      </c>
      <c r="I140" s="39">
        <f>I56+I78+I82+I87+I102+I127+I139</f>
        <v>0</v>
      </c>
      <c r="J140" s="39">
        <f>J56+J78+J82+J87+J102+J127+J139</f>
        <v>174770755.62</v>
      </c>
      <c r="K140" s="65"/>
    </row>
    <row r="141" spans="2:11" ht="22.5" thickTop="1" x14ac:dyDescent="0.5">
      <c r="K141" s="66"/>
    </row>
    <row r="142" spans="2:11" x14ac:dyDescent="0.5">
      <c r="C142" s="67"/>
      <c r="D142" s="68"/>
      <c r="F142" s="66"/>
    </row>
    <row r="143" spans="2:11" x14ac:dyDescent="0.5">
      <c r="B143" s="69"/>
      <c r="C143" s="66"/>
      <c r="E143" s="66"/>
      <c r="F143" s="66"/>
      <c r="G143" s="66"/>
      <c r="H143" s="66"/>
      <c r="I143" s="66"/>
    </row>
    <row r="144" spans="2:11" x14ac:dyDescent="0.5">
      <c r="B144" s="69"/>
      <c r="C144" s="66"/>
      <c r="H144" s="66"/>
      <c r="I144" s="66"/>
    </row>
    <row r="145" spans="2:2" x14ac:dyDescent="0.5">
      <c r="B145" s="69"/>
    </row>
    <row r="146" spans="2:2" x14ac:dyDescent="0.5">
      <c r="B146" s="69"/>
    </row>
    <row r="147" spans="2:2" x14ac:dyDescent="0.5">
      <c r="B147" s="69"/>
    </row>
    <row r="148" spans="2:2" x14ac:dyDescent="0.5">
      <c r="B148" s="69"/>
    </row>
    <row r="149" spans="2:2" x14ac:dyDescent="0.5">
      <c r="B149" s="69"/>
    </row>
    <row r="150" spans="2:2" x14ac:dyDescent="0.5">
      <c r="B150" s="69"/>
    </row>
    <row r="151" spans="2:2" x14ac:dyDescent="0.5">
      <c r="B151" s="69"/>
    </row>
    <row r="152" spans="2:2" x14ac:dyDescent="0.5">
      <c r="B152" s="69"/>
    </row>
    <row r="153" spans="2:2" x14ac:dyDescent="0.5">
      <c r="B153" s="69"/>
    </row>
    <row r="154" spans="2:2" x14ac:dyDescent="0.5">
      <c r="B154" s="69"/>
    </row>
    <row r="155" spans="2:2" x14ac:dyDescent="0.5">
      <c r="B155" s="69"/>
    </row>
    <row r="156" spans="2:2" x14ac:dyDescent="0.5">
      <c r="B156" s="69"/>
    </row>
    <row r="157" spans="2:2" x14ac:dyDescent="0.5">
      <c r="B157" s="69"/>
    </row>
    <row r="158" spans="2:2" x14ac:dyDescent="0.5">
      <c r="B158" s="69"/>
    </row>
    <row r="159" spans="2:2" x14ac:dyDescent="0.5">
      <c r="B159" s="69"/>
    </row>
    <row r="160" spans="2:2" x14ac:dyDescent="0.5">
      <c r="B160" s="69"/>
    </row>
    <row r="161" spans="2:2" x14ac:dyDescent="0.5">
      <c r="B161" s="69"/>
    </row>
    <row r="162" spans="2:2" x14ac:dyDescent="0.5">
      <c r="B162" s="69"/>
    </row>
    <row r="163" spans="2:2" x14ac:dyDescent="0.5">
      <c r="B163" s="69"/>
    </row>
    <row r="164" spans="2:2" x14ac:dyDescent="0.5">
      <c r="B164" s="69"/>
    </row>
    <row r="165" spans="2:2" x14ac:dyDescent="0.5">
      <c r="B165" s="69"/>
    </row>
    <row r="166" spans="2:2" x14ac:dyDescent="0.5">
      <c r="B166" s="69"/>
    </row>
    <row r="167" spans="2:2" x14ac:dyDescent="0.5">
      <c r="B167" s="69"/>
    </row>
    <row r="168" spans="2:2" x14ac:dyDescent="0.5">
      <c r="B168" s="69"/>
    </row>
    <row r="169" spans="2:2" x14ac:dyDescent="0.5">
      <c r="B169" s="69"/>
    </row>
    <row r="170" spans="2:2" x14ac:dyDescent="0.5">
      <c r="B170" s="69"/>
    </row>
    <row r="171" spans="2:2" x14ac:dyDescent="0.5">
      <c r="B171" s="69"/>
    </row>
    <row r="172" spans="2:2" x14ac:dyDescent="0.5">
      <c r="B172" s="69"/>
    </row>
    <row r="173" spans="2:2" x14ac:dyDescent="0.5">
      <c r="B173" s="69"/>
    </row>
    <row r="174" spans="2:2" x14ac:dyDescent="0.5">
      <c r="B174" s="69"/>
    </row>
    <row r="175" spans="2:2" x14ac:dyDescent="0.5">
      <c r="B175" s="69"/>
    </row>
    <row r="176" spans="2:2" x14ac:dyDescent="0.5">
      <c r="B176" s="70"/>
    </row>
    <row r="177" spans="2:2" x14ac:dyDescent="0.5">
      <c r="B177" s="70"/>
    </row>
    <row r="178" spans="2:2" x14ac:dyDescent="0.5">
      <c r="B178" s="70"/>
    </row>
    <row r="179" spans="2:2" x14ac:dyDescent="0.5">
      <c r="B179" s="70"/>
    </row>
    <row r="180" spans="2:2" x14ac:dyDescent="0.5">
      <c r="B180" s="70"/>
    </row>
    <row r="181" spans="2:2" x14ac:dyDescent="0.5">
      <c r="B181" s="70"/>
    </row>
    <row r="182" spans="2:2" x14ac:dyDescent="0.5">
      <c r="B182" s="70"/>
    </row>
    <row r="183" spans="2:2" x14ac:dyDescent="0.5">
      <c r="B183" s="70"/>
    </row>
    <row r="184" spans="2:2" x14ac:dyDescent="0.5">
      <c r="B184" s="70"/>
    </row>
    <row r="185" spans="2:2" x14ac:dyDescent="0.5">
      <c r="B185" s="70"/>
    </row>
    <row r="186" spans="2:2" x14ac:dyDescent="0.5">
      <c r="B186" s="70"/>
    </row>
    <row r="187" spans="2:2" x14ac:dyDescent="0.5">
      <c r="B187" s="70"/>
    </row>
    <row r="188" spans="2:2" x14ac:dyDescent="0.5">
      <c r="B188" s="70"/>
    </row>
    <row r="189" spans="2:2" x14ac:dyDescent="0.5">
      <c r="B189" s="70"/>
    </row>
    <row r="190" spans="2:2" x14ac:dyDescent="0.5">
      <c r="B190" s="70"/>
    </row>
    <row r="191" spans="2:2" x14ac:dyDescent="0.5">
      <c r="B191" s="70"/>
    </row>
    <row r="192" spans="2:2" x14ac:dyDescent="0.5">
      <c r="B192" s="70"/>
    </row>
    <row r="193" spans="2:2" x14ac:dyDescent="0.5">
      <c r="B193" s="70"/>
    </row>
    <row r="194" spans="2:2" x14ac:dyDescent="0.5">
      <c r="B194" s="70"/>
    </row>
    <row r="195" spans="2:2" x14ac:dyDescent="0.5">
      <c r="B195" s="70"/>
    </row>
    <row r="196" spans="2:2" x14ac:dyDescent="0.5">
      <c r="B196" s="70"/>
    </row>
    <row r="197" spans="2:2" x14ac:dyDescent="0.5">
      <c r="B197" s="70"/>
    </row>
    <row r="198" spans="2:2" x14ac:dyDescent="0.5">
      <c r="B198" s="70"/>
    </row>
    <row r="199" spans="2:2" x14ac:dyDescent="0.5">
      <c r="B199" s="70"/>
    </row>
    <row r="200" spans="2:2" x14ac:dyDescent="0.5">
      <c r="B200" s="70"/>
    </row>
  </sheetData>
  <mergeCells count="22">
    <mergeCell ref="B88:B89"/>
    <mergeCell ref="C88:D88"/>
    <mergeCell ref="E88:F88"/>
    <mergeCell ref="G88:H88"/>
    <mergeCell ref="I88:J88"/>
    <mergeCell ref="B108:B109"/>
    <mergeCell ref="C108:D108"/>
    <mergeCell ref="E108:F108"/>
    <mergeCell ref="G108:H108"/>
    <mergeCell ref="I108:J108"/>
    <mergeCell ref="B49:J49"/>
    <mergeCell ref="B50:B51"/>
    <mergeCell ref="C50:D50"/>
    <mergeCell ref="E50:F50"/>
    <mergeCell ref="G50:H50"/>
    <mergeCell ref="I50:J50"/>
    <mergeCell ref="B1:J1"/>
    <mergeCell ref="B2:B3"/>
    <mergeCell ref="C2:D2"/>
    <mergeCell ref="E2:F2"/>
    <mergeCell ref="G2:H2"/>
    <mergeCell ref="I2:J2"/>
  </mergeCells>
  <pageMargins left="0.82677165354330717" right="0.23622047244094491" top="0.55118110236220474" bottom="0.55118110236220474" header="0.31496062992125984" footer="0.31496062992125984"/>
  <pageSetup paperSize="9" scale="9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ปิดรายได้และคชจ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cp:lastPrinted>2019-01-25T04:50:47Z</cp:lastPrinted>
  <dcterms:created xsi:type="dcterms:W3CDTF">2019-01-25T04:49:06Z</dcterms:created>
  <dcterms:modified xsi:type="dcterms:W3CDTF">2019-01-25T04:51:37Z</dcterms:modified>
</cp:coreProperties>
</file>